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eorge/Desktop/"/>
    </mc:Choice>
  </mc:AlternateContent>
  <xr:revisionPtr revIDLastSave="0" documentId="13_ncr:1_{09AF8181-9247-E84F-B3EA-EAF62284A1B3}" xr6:coauthVersionLast="47" xr6:coauthVersionMax="47" xr10:uidLastSave="{00000000-0000-0000-0000-000000000000}"/>
  <bookViews>
    <workbookView xWindow="0" yWindow="500" windowWidth="33600" windowHeight="19860" xr2:uid="{37CE45A5-BDC7-42F6-B9A4-A1BE9688EA48}"/>
  </bookViews>
  <sheets>
    <sheet name="Fabricated Canal G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1" i="1" l="1"/>
  <c r="P121" i="1"/>
  <c r="O121" i="1"/>
  <c r="P120" i="1"/>
  <c r="O120" i="1"/>
  <c r="Q120" i="1" s="1"/>
  <c r="P119" i="1"/>
  <c r="O119" i="1"/>
  <c r="Q119" i="1" s="1"/>
  <c r="P118" i="1"/>
  <c r="O118" i="1"/>
  <c r="Q118" i="1" s="1"/>
  <c r="P117" i="1"/>
  <c r="O117" i="1"/>
  <c r="Q117" i="1" s="1"/>
  <c r="Q116" i="1"/>
  <c r="P116" i="1"/>
  <c r="O116" i="1"/>
  <c r="P115" i="1"/>
  <c r="O115" i="1"/>
  <c r="Q115" i="1" s="1"/>
  <c r="P114" i="1"/>
  <c r="O114" i="1"/>
  <c r="Q114" i="1" s="1"/>
  <c r="P113" i="1"/>
  <c r="O113" i="1"/>
  <c r="Q113" i="1" s="1"/>
  <c r="P112" i="1"/>
  <c r="O112" i="1"/>
  <c r="Q112" i="1" s="1"/>
  <c r="P111" i="1"/>
  <c r="Q111" i="1" s="1"/>
  <c r="O111" i="1"/>
  <c r="Q110" i="1"/>
  <c r="P110" i="1"/>
  <c r="O110" i="1"/>
  <c r="Q109" i="1"/>
  <c r="P109" i="1"/>
  <c r="O109" i="1"/>
  <c r="P108" i="1"/>
  <c r="O108" i="1"/>
  <c r="Q108" i="1" s="1"/>
  <c r="P107" i="1"/>
  <c r="O107" i="1"/>
  <c r="Q107" i="1" s="1"/>
  <c r="P106" i="1"/>
  <c r="O106" i="1"/>
  <c r="Q106" i="1" s="1"/>
  <c r="Q105" i="1"/>
  <c r="P105" i="1"/>
  <c r="O105" i="1"/>
  <c r="P104" i="1"/>
  <c r="Q104" i="1" s="1"/>
  <c r="O104" i="1"/>
  <c r="P103" i="1"/>
  <c r="O103" i="1"/>
  <c r="Q103" i="1" s="1"/>
  <c r="P102" i="1"/>
  <c r="O102" i="1"/>
  <c r="Q102" i="1" s="1"/>
  <c r="P101" i="1"/>
  <c r="O101" i="1"/>
  <c r="Q101" i="1" s="1"/>
  <c r="Q100" i="1"/>
  <c r="P100" i="1"/>
  <c r="O100" i="1"/>
  <c r="P99" i="1"/>
  <c r="O99" i="1"/>
  <c r="Q99" i="1" s="1"/>
  <c r="P98" i="1"/>
  <c r="O98" i="1"/>
  <c r="Q98" i="1" s="1"/>
  <c r="P97" i="1"/>
  <c r="O97" i="1"/>
  <c r="Q97" i="1" s="1"/>
  <c r="P96" i="1"/>
  <c r="O96" i="1"/>
  <c r="Q96" i="1" s="1"/>
  <c r="P95" i="1"/>
  <c r="Q95" i="1" s="1"/>
  <c r="O95" i="1"/>
  <c r="Q94" i="1"/>
  <c r="P94" i="1"/>
  <c r="O94" i="1"/>
  <c r="Q93" i="1"/>
  <c r="P93" i="1"/>
  <c r="O93" i="1"/>
  <c r="P92" i="1"/>
  <c r="O92" i="1"/>
  <c r="Q92" i="1" s="1"/>
  <c r="P91" i="1"/>
  <c r="O91" i="1"/>
  <c r="Q91" i="1" s="1"/>
  <c r="P90" i="1"/>
  <c r="O90" i="1"/>
  <c r="Q90" i="1" s="1"/>
  <c r="Q89" i="1"/>
  <c r="P89" i="1"/>
  <c r="O89" i="1"/>
  <c r="P88" i="1"/>
  <c r="Q88" i="1" s="1"/>
  <c r="O88" i="1"/>
  <c r="P87" i="1"/>
  <c r="O87" i="1"/>
  <c r="Q87" i="1" s="1"/>
  <c r="P86" i="1"/>
  <c r="O86" i="1"/>
  <c r="Q86" i="1" s="1"/>
  <c r="P85" i="1"/>
  <c r="O85" i="1"/>
  <c r="Q85" i="1" s="1"/>
  <c r="Q84" i="1"/>
  <c r="P84" i="1"/>
  <c r="O84" i="1"/>
  <c r="P83" i="1"/>
  <c r="O83" i="1"/>
  <c r="Q83" i="1" s="1"/>
  <c r="P82" i="1"/>
  <c r="O82" i="1"/>
  <c r="Q82" i="1" s="1"/>
  <c r="P81" i="1"/>
  <c r="O81" i="1"/>
  <c r="Q81" i="1" s="1"/>
  <c r="P80" i="1"/>
  <c r="O80" i="1"/>
  <c r="Q80" i="1" s="1"/>
  <c r="P79" i="1"/>
  <c r="Q79" i="1" s="1"/>
  <c r="O79" i="1"/>
  <c r="Q78" i="1"/>
  <c r="P78" i="1"/>
  <c r="O78" i="1"/>
  <c r="Q77" i="1"/>
  <c r="P77" i="1"/>
  <c r="O77" i="1"/>
  <c r="P76" i="1"/>
  <c r="O76" i="1"/>
  <c r="Q76" i="1" s="1"/>
  <c r="P75" i="1"/>
  <c r="O75" i="1"/>
  <c r="Q75" i="1" s="1"/>
  <c r="P74" i="1"/>
  <c r="O74" i="1"/>
  <c r="Q74" i="1" s="1"/>
  <c r="Q73" i="1"/>
  <c r="P73" i="1"/>
  <c r="O73" i="1"/>
  <c r="P72" i="1"/>
  <c r="Q72" i="1" s="1"/>
  <c r="O72" i="1"/>
  <c r="P71" i="1"/>
  <c r="O71" i="1"/>
  <c r="Q71" i="1" s="1"/>
  <c r="P70" i="1"/>
  <c r="O70" i="1"/>
  <c r="Q70" i="1" s="1"/>
  <c r="P69" i="1"/>
  <c r="O69" i="1"/>
  <c r="Q69" i="1" s="1"/>
  <c r="Q68" i="1"/>
  <c r="P68" i="1"/>
  <c r="O68" i="1"/>
  <c r="P67" i="1"/>
  <c r="O67" i="1"/>
  <c r="Q67" i="1" s="1"/>
  <c r="P66" i="1"/>
  <c r="O66" i="1"/>
  <c r="Q66" i="1" s="1"/>
  <c r="P65" i="1"/>
  <c r="O65" i="1"/>
  <c r="Q65" i="1" s="1"/>
  <c r="P50" i="1"/>
  <c r="O50" i="1"/>
  <c r="Q50" i="1" s="1"/>
  <c r="P49" i="1"/>
  <c r="Q49" i="1" s="1"/>
  <c r="O49" i="1"/>
  <c r="Q48" i="1"/>
  <c r="P48" i="1"/>
  <c r="O48" i="1"/>
  <c r="Q47" i="1"/>
  <c r="P47" i="1"/>
  <c r="O47" i="1"/>
  <c r="P46" i="1"/>
  <c r="O46" i="1"/>
  <c r="Q46" i="1" s="1"/>
  <c r="P45" i="1"/>
  <c r="O45" i="1"/>
  <c r="Q45" i="1" s="1"/>
  <c r="P44" i="1"/>
  <c r="O44" i="1"/>
  <c r="Q44" i="1" s="1"/>
  <c r="Q43" i="1"/>
  <c r="P43" i="1"/>
  <c r="O43" i="1"/>
  <c r="P42" i="1"/>
  <c r="Q42" i="1" s="1"/>
  <c r="O42" i="1"/>
  <c r="P41" i="1"/>
  <c r="O41" i="1"/>
  <c r="Q41" i="1" s="1"/>
  <c r="P40" i="1"/>
  <c r="O40" i="1"/>
  <c r="Q40" i="1" s="1"/>
  <c r="P39" i="1"/>
  <c r="O39" i="1"/>
  <c r="Q39" i="1" s="1"/>
  <c r="Q38" i="1"/>
  <c r="P38" i="1"/>
  <c r="O38" i="1"/>
  <c r="P37" i="1"/>
  <c r="O37" i="1"/>
  <c r="Q37" i="1" s="1"/>
  <c r="P36" i="1"/>
  <c r="O36" i="1"/>
  <c r="Q36" i="1" s="1"/>
  <c r="P35" i="1"/>
  <c r="O35" i="1"/>
  <c r="Q35" i="1" s="1"/>
  <c r="P34" i="1"/>
  <c r="O34" i="1"/>
  <c r="Q34" i="1" s="1"/>
  <c r="P33" i="1"/>
  <c r="Q33" i="1" s="1"/>
  <c r="O33" i="1"/>
  <c r="Q32" i="1"/>
  <c r="P32" i="1"/>
  <c r="O32" i="1"/>
  <c r="Q31" i="1"/>
  <c r="P31" i="1"/>
  <c r="O31" i="1"/>
  <c r="P30" i="1"/>
  <c r="O30" i="1"/>
  <c r="Q30" i="1" s="1"/>
  <c r="P29" i="1"/>
  <c r="O29" i="1"/>
  <c r="Q29" i="1" s="1"/>
  <c r="P28" i="1"/>
  <c r="O28" i="1"/>
  <c r="Q28" i="1" s="1"/>
  <c r="Q27" i="1"/>
  <c r="P27" i="1"/>
  <c r="O27" i="1"/>
</calcChain>
</file>

<file path=xl/sharedStrings.xml><?xml version="1.0" encoding="utf-8"?>
<sst xmlns="http://schemas.openxmlformats.org/spreadsheetml/2006/main" count="687" uniqueCount="240">
  <si>
    <t>Effective March 3, 2025</t>
  </si>
  <si>
    <t>Links to Sections</t>
  </si>
  <si>
    <t>SSCC-10 Gates</t>
  </si>
  <si>
    <t>Customer Multiplier Input</t>
  </si>
  <si>
    <t>AC-31 Adders</t>
  </si>
  <si>
    <t>SSC-10 Canal Gates</t>
  </si>
  <si>
    <t>Size</t>
  </si>
  <si>
    <t>"H" Fame Height (Minimum)</t>
  </si>
  <si>
    <t>Max Head (ft)</t>
  </si>
  <si>
    <t>Lift</t>
  </si>
  <si>
    <t>Type</t>
  </si>
  <si>
    <t>Item Number*</t>
  </si>
  <si>
    <t>Item Description</t>
  </si>
  <si>
    <t>Discount Group</t>
  </si>
  <si>
    <t>List Price (Min Height)</t>
  </si>
  <si>
    <t>Add'l Rail (Feet)</t>
  </si>
  <si>
    <t>Add'l Rail Price (Per Foot)</t>
  </si>
  <si>
    <t>Stem Cover List Price (OPTION)</t>
  </si>
  <si>
    <t>Insert Stem Cover Price if Added</t>
  </si>
  <si>
    <t>Total List Price</t>
  </si>
  <si>
    <t>Multiplier</t>
  </si>
  <si>
    <t>Net Price</t>
  </si>
  <si>
    <t>12"</t>
  </si>
  <si>
    <t>27"</t>
  </si>
  <si>
    <t>10'</t>
  </si>
  <si>
    <t>Type 1(s)-10</t>
  </si>
  <si>
    <t>Flat Back</t>
  </si>
  <si>
    <r>
      <t>SSC10F12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</si>
  <si>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12"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</si>
  <si>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AG-FG</t>
  </si>
  <si>
    <t>15"</t>
  </si>
  <si>
    <t>32"</t>
  </si>
  <si>
    <r>
      <t>SSC10F15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</si>
  <si>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15"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</si>
  <si>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18"</t>
  </si>
  <si>
    <t>36"</t>
  </si>
  <si>
    <t>Type 1(m)-15</t>
  </si>
  <si>
    <r>
      <t>SSC10F18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</si>
  <si>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18"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</si>
  <si>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24"</t>
  </si>
  <si>
    <t>46"</t>
  </si>
  <si>
    <t>Type 2SN-15</t>
  </si>
  <si>
    <r>
      <t>SSC10F24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</si>
  <si>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24"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</si>
  <si>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30"</t>
  </si>
  <si>
    <t>59"</t>
  </si>
  <si>
    <t>Type 2N-24</t>
  </si>
  <si>
    <r>
      <t>SSC10F30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</si>
  <si>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30"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</si>
  <si>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68"</t>
  </si>
  <si>
    <t>3R4-2:1</t>
  </si>
  <si>
    <r>
      <t>SSC10F36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</si>
  <si>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36"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</si>
  <si>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42"</t>
  </si>
  <si>
    <t>77"</t>
  </si>
  <si>
    <r>
      <t>SSC10F42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</si>
  <si>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42"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</si>
  <si>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48"</t>
  </si>
  <si>
    <t>83"</t>
  </si>
  <si>
    <r>
      <t>SSC10F48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</si>
  <si>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48"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</si>
  <si>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Spigot Back</t>
  </si>
  <si>
    <r>
      <t>SSC10S12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</si>
  <si>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12"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</si>
  <si>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</si>
  <si>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15"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</si>
  <si>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</si>
  <si>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18"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</si>
  <si>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</si>
  <si>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24"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</si>
  <si>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</si>
  <si>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30"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</si>
  <si>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</si>
  <si>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36"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</si>
  <si>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</si>
  <si>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42"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</si>
  <si>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</si>
  <si>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48"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</si>
  <si>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Flange Back 125# ANSI</t>
  </si>
  <si>
    <r>
      <t>SSC10FLG12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</si>
  <si>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12"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</si>
  <si>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</si>
  <si>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15"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</si>
  <si>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</si>
  <si>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18"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</si>
  <si>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</si>
  <si>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24"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</si>
  <si>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</si>
  <si>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30"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</si>
  <si>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</si>
  <si>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36"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</si>
  <si>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</si>
  <si>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42"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</si>
  <si>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</si>
  <si>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48"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</si>
  <si>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 xml:space="preserve">*note: where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 xml:space="preserve"> = Frame Height in inches</t>
    </r>
  </si>
  <si>
    <t>AC-31 Canal Gates</t>
  </si>
  <si>
    <t>Max Head Seating/Unseating (ft)</t>
  </si>
  <si>
    <t>8"</t>
  </si>
  <si>
    <t>21"</t>
  </si>
  <si>
    <t>30'/20'</t>
  </si>
  <si>
    <t>Type 1(m)-12</t>
  </si>
  <si>
    <r>
      <t>AC31F08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</si>
  <si>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08"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</si>
  <si>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10"</t>
  </si>
  <si>
    <r>
      <t>AC31F10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</si>
  <si>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10"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</si>
  <si>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</si>
  <si>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12"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</si>
  <si>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14"</t>
  </si>
  <si>
    <r>
      <t>AC31F14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</si>
  <si>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14"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</si>
  <si>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</si>
  <si>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15"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</si>
  <si>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16"</t>
  </si>
  <si>
    <t>34"</t>
  </si>
  <si>
    <r>
      <t>AC31F16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</si>
  <si>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16"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</si>
  <si>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</si>
  <si>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18"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</si>
  <si>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20"</t>
  </si>
  <si>
    <t>40"</t>
  </si>
  <si>
    <r>
      <t>AC31F20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</si>
  <si>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20"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</si>
  <si>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Type 2-24</t>
  </si>
  <si>
    <r>
      <t>AC31F21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</si>
  <si>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21"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</si>
  <si>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</si>
  <si>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24"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</si>
  <si>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</si>
  <si>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30"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</si>
  <si>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</si>
  <si>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36"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</si>
  <si>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</si>
  <si>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42"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</si>
  <si>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87"</t>
  </si>
  <si>
    <t>15'/15'</t>
  </si>
  <si>
    <r>
      <t>AC31F48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</si>
  <si>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48"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</si>
  <si>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54"</t>
  </si>
  <si>
    <t>95"</t>
  </si>
  <si>
    <r>
      <t>AC31F54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</si>
  <si>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54"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</si>
  <si>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60"</t>
  </si>
  <si>
    <t>108"</t>
  </si>
  <si>
    <t>3R5-4:1</t>
  </si>
  <si>
    <r>
      <t>AC31F60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</si>
  <si>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60"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</si>
  <si>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66"</t>
  </si>
  <si>
    <t>117"</t>
  </si>
  <si>
    <t>10'/10'</t>
  </si>
  <si>
    <r>
      <t>AC31F66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</si>
  <si>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66"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</si>
  <si>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72"</t>
  </si>
  <si>
    <t>126"</t>
  </si>
  <si>
    <r>
      <t>AC31F72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</si>
  <si>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72"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</si>
  <si>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84"</t>
  </si>
  <si>
    <t>147"</t>
  </si>
  <si>
    <t>3R7-12:1</t>
  </si>
  <si>
    <r>
      <t>AC31F84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</si>
  <si>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84"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</si>
  <si>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AC31S08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</si>
  <si>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08"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</si>
  <si>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</si>
  <si>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10"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</si>
  <si>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</si>
  <si>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12"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</si>
  <si>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</si>
  <si>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14"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</si>
  <si>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</si>
  <si>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15"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</si>
  <si>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</si>
  <si>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16"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</si>
  <si>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</si>
  <si>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18"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</si>
  <si>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AC31S20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</si>
  <si>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20"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</si>
  <si>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AC31S21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</si>
  <si>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21"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</si>
  <si>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</si>
  <si>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24"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</si>
  <si>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</si>
  <si>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30"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</si>
  <si>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</si>
  <si>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36"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</si>
  <si>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</si>
  <si>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42"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</si>
  <si>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</si>
  <si>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48"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</si>
  <si>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AC31S54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</si>
  <si>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54"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</si>
  <si>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AC31S60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</si>
  <si>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60"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</si>
  <si>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AC31S66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</si>
  <si>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66"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</si>
  <si>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AC31S72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</si>
  <si>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72"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</si>
  <si>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AC31S84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</si>
  <si>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84"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</si>
  <si>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Flange Back</t>
  </si>
  <si>
    <r>
      <t>AC31FLG08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</si>
  <si>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08"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</si>
  <si>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</si>
  <si>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10"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</si>
  <si>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</si>
  <si>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12"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</si>
  <si>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</si>
  <si>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14"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</si>
  <si>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</si>
  <si>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15"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</si>
  <si>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</si>
  <si>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16"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</si>
  <si>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</si>
  <si>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18"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</si>
  <si>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AC31FLG20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</si>
  <si>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20"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</si>
  <si>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AC31FLG21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</si>
  <si>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21"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</si>
  <si>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</si>
  <si>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24"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</si>
  <si>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</si>
  <si>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30"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</si>
  <si>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</si>
  <si>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36"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</si>
  <si>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</si>
  <si>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42"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</si>
  <si>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</si>
  <si>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48"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</si>
  <si>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AC31FLG54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</si>
  <si>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54"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</si>
  <si>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AC31FLG60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</si>
  <si>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60"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</si>
  <si>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AC31FLG66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</si>
  <si>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66"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</si>
  <si>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AC31FLG72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</si>
  <si>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72"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</si>
  <si>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AC31FLG84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</si>
  <si>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84"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</si>
  <si>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Fabricated Canal Gates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</si>
</sst>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0264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44" fontId="4" fillId="2" borderId="0" xfId="2" applyFont="1" applyFill="1"/>
    <xf numFmtId="0" fontId="5" fillId="2" borderId="0" xfId="0" applyFont="1" applyFill="1"/>
    <xf numFmtId="0" fontId="3" fillId="2" borderId="0" xfId="4" applyFill="1" applyBorder="1" applyAlignment="1"/>
    <xf numFmtId="44" fontId="4" fillId="2" borderId="0" xfId="2" applyFont="1" applyFill="1" applyAlignment="1">
      <alignment horizontal="center"/>
    </xf>
    <xf numFmtId="9" fontId="4" fillId="2" borderId="0" xfId="3" applyFont="1" applyFill="1"/>
    <xf numFmtId="2" fontId="5" fillId="4" borderId="8" xfId="0" applyNumberFormat="1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39" fontId="4" fillId="2" borderId="0" xfId="1" applyNumberFormat="1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1" fontId="10" fillId="6" borderId="11" xfId="0" applyNumberFormat="1" applyFont="1" applyFill="1" applyBorder="1" applyAlignment="1">
      <alignment horizontal="center" vertical="center" wrapText="1"/>
    </xf>
    <xf numFmtId="44" fontId="10" fillId="6" borderId="12" xfId="2" applyFont="1" applyFill="1" applyBorder="1" applyAlignment="1">
      <alignment horizontal="center" vertical="center" wrapText="1"/>
    </xf>
    <xf numFmtId="39" fontId="10" fillId="6" borderId="12" xfId="1" applyNumberFormat="1" applyFont="1" applyFill="1" applyBorder="1" applyAlignment="1">
      <alignment horizontal="center" vertical="center" wrapText="1"/>
    </xf>
    <xf numFmtId="44" fontId="10" fillId="6" borderId="14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44" fontId="0" fillId="0" borderId="16" xfId="2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44" fontId="0" fillId="0" borderId="18" xfId="2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44" fontId="0" fillId="0" borderId="20" xfId="2" applyFon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44" fontId="0" fillId="0" borderId="22" xfId="2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44" fontId="0" fillId="0" borderId="24" xfId="2" applyFon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44" fontId="0" fillId="0" borderId="26" xfId="2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2" borderId="28" xfId="0" applyFill="1" applyBorder="1" applyAlignment="1">
      <alignment horizontal="center"/>
    </xf>
    <xf numFmtId="44" fontId="0" fillId="0" borderId="28" xfId="2" applyFon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44" fontId="0" fillId="0" borderId="30" xfId="2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0" fillId="2" borderId="32" xfId="0" applyFill="1" applyBorder="1" applyAlignment="1">
      <alignment horizontal="center"/>
    </xf>
    <xf numFmtId="44" fontId="0" fillId="0" borderId="32" xfId="2" applyFon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44" fontId="0" fillId="0" borderId="34" xfId="2" applyFont="1" applyBorder="1" applyAlignment="1">
      <alignment horizontal="center"/>
    </xf>
    <xf numFmtId="0" fontId="10" fillId="6" borderId="35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1" fontId="10" fillId="6" borderId="12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2" borderId="0" xfId="4" applyFill="1" applyBorder="1" applyAlignment="1">
      <alignment horizontal="center"/>
    </xf>
    <xf numFmtId="0" fontId="3" fillId="2" borderId="9" xfId="4" applyFill="1" applyBorder="1" applyAlignment="1">
      <alignment horizontal="center"/>
    </xf>
    <xf numFmtId="0" fontId="3" fillId="2" borderId="10" xfId="4" applyFill="1" applyBorder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2" borderId="3" xfId="4" applyFill="1" applyBorder="1" applyAlignment="1">
      <alignment horizontal="center"/>
    </xf>
    <xf numFmtId="0" fontId="3" fillId="2" borderId="4" xfId="4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7</xdr:col>
      <xdr:colOff>248405</xdr:colOff>
      <xdr:row>59</xdr:row>
      <xdr:rowOff>104949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AF3496-C378-4A21-AA48-0BE629CC9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734550"/>
          <a:ext cx="5410955" cy="1247949"/>
        </a:xfrm>
        <a:prstGeom prst="rect">
          <a:avLst/>
        </a:prstGeom>
      </xdr:spPr>
    </xdr:pic>
    <xdr:clientData/>
  </xdr:twoCellAnchor>
  <xdr:twoCellAnchor editAs="oneCell">
    <xdr:from>
      <xdr:col>17</xdr:col>
      <xdr:colOff>342899</xdr:colOff>
      <xdr:row>0</xdr:row>
      <xdr:rowOff>66675</xdr:rowOff>
    </xdr:from>
    <xdr:to>
      <xdr:col>27</xdr:col>
      <xdr:colOff>144035</xdr:colOff>
      <xdr:row>24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0F318F-E698-4002-ABA8-1592C6670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11574" y="66675"/>
          <a:ext cx="5897136" cy="3981450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2</xdr:row>
      <xdr:rowOff>19049</xdr:rowOff>
    </xdr:from>
    <xdr:to>
      <xdr:col>14</xdr:col>
      <xdr:colOff>238128</xdr:colOff>
      <xdr:row>6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549639-A92D-41A0-B523-B60E4E1EC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304799"/>
          <a:ext cx="3009903" cy="714375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2</xdr:row>
      <xdr:rowOff>95250</xdr:rowOff>
    </xdr:from>
    <xdr:to>
      <xdr:col>7</xdr:col>
      <xdr:colOff>786559</xdr:colOff>
      <xdr:row>6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030774-737C-4D76-ADB2-AE74A231B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381000"/>
          <a:ext cx="4310809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DFB5A-DC33-4EE3-82F6-353D2F3E7166}">
  <dimension ref="A1:R121"/>
  <sheetViews>
    <sheetView tabSelected="1" zoomScaleNormal="100" workbookViewId="0">
      <selection activeCell="I19" sqref="I19:J19"/>
    </sheetView>
  </sheetViews>
  <sheetFormatPr baseColWidth="10" defaultColWidth="8.83203125" defaultRowHeight="15" x14ac:dyDescent="0.2"/>
  <cols>
    <col min="2" max="2" width="4.33203125" bestFit="1" customWidth="1"/>
    <col min="3" max="3" width="13.6640625" bestFit="1" customWidth="1"/>
    <col min="4" max="4" width="8.5" customWidth="1"/>
    <col min="5" max="5" width="12.33203125" bestFit="1" customWidth="1"/>
    <col min="6" max="6" width="20.83203125" bestFit="1" customWidth="1"/>
    <col min="7" max="7" width="17.6640625" customWidth="1"/>
    <col min="8" max="8" width="25" bestFit="1" customWidth="1"/>
    <col min="9" max="9" width="14.1640625" bestFit="1" customWidth="1"/>
    <col min="10" max="10" width="23.6640625" bestFit="1" customWidth="1"/>
    <col min="11" max="11" width="11.83203125" customWidth="1"/>
    <col min="12" max="12" width="13.83203125" customWidth="1"/>
    <col min="13" max="13" width="14.5" customWidth="1"/>
    <col min="14" max="14" width="16.6640625" customWidth="1"/>
    <col min="15" max="15" width="14" bestFit="1" customWidth="1"/>
    <col min="17" max="17" width="11.5" bestFit="1" customWidth="1"/>
  </cols>
  <sheetData>
    <row r="1" spans="2:17" s="2" customFormat="1" ht="11" x14ac:dyDescent="0.15">
      <c r="B1" s="1"/>
      <c r="C1" s="1"/>
      <c r="D1" s="1"/>
      <c r="G1" s="1"/>
      <c r="H1" s="3"/>
      <c r="I1" s="1"/>
      <c r="J1" s="3"/>
    </row>
    <row r="2" spans="2:17" s="2" customFormat="1" ht="11" x14ac:dyDescent="0.15">
      <c r="B2" s="1"/>
      <c r="C2" s="1"/>
      <c r="D2" s="1"/>
      <c r="G2" s="1"/>
      <c r="H2" s="3"/>
      <c r="I2" s="1"/>
      <c r="J2" s="3"/>
    </row>
    <row r="3" spans="2:17" s="2" customFormat="1" ht="11" x14ac:dyDescent="0.15">
      <c r="B3" s="1"/>
      <c r="C3" s="1"/>
      <c r="D3" s="1"/>
      <c r="G3" s="1"/>
      <c r="H3" s="3"/>
      <c r="I3" s="1"/>
      <c r="J3" s="3"/>
    </row>
    <row r="4" spans="2:17" s="2" customFormat="1" ht="11" x14ac:dyDescent="0.15">
      <c r="B4" s="1"/>
      <c r="C4" s="1"/>
      <c r="D4" s="1"/>
      <c r="G4" s="1"/>
      <c r="H4" s="3"/>
      <c r="I4" s="1"/>
      <c r="J4" s="3"/>
    </row>
    <row r="5" spans="2:17" s="2" customFormat="1" ht="11" x14ac:dyDescent="0.15">
      <c r="B5" s="1"/>
      <c r="C5" s="1"/>
      <c r="D5" s="1"/>
      <c r="G5" s="1"/>
      <c r="H5" s="3"/>
      <c r="I5" s="1"/>
      <c r="J5" s="3"/>
    </row>
    <row r="6" spans="2:17" s="2" customFormat="1" ht="11" x14ac:dyDescent="0.15">
      <c r="B6" s="1"/>
      <c r="C6" s="1"/>
      <c r="D6" s="1"/>
      <c r="G6" s="1"/>
      <c r="H6" s="3"/>
      <c r="I6" s="1"/>
      <c r="J6" s="3"/>
      <c r="K6" s="4"/>
    </row>
    <row r="7" spans="2:17" s="2" customFormat="1" x14ac:dyDescent="0.2">
      <c r="B7" s="1"/>
      <c r="C7" s="1"/>
      <c r="D7" s="1"/>
      <c r="G7" s="1"/>
      <c r="H7" s="3"/>
      <c r="I7" s="1"/>
      <c r="J7" s="3"/>
      <c r="K7" s="5"/>
      <c r="L7" s="5"/>
    </row>
    <row r="8" spans="2:17" s="2" customFormat="1" ht="11" x14ac:dyDescent="0.15">
      <c r="B8" s="1"/>
      <c r="C8" s="1"/>
      <c r="D8" s="1"/>
      <c r="G8" s="1"/>
      <c r="H8" s="3"/>
      <c r="I8" s="1"/>
      <c r="J8" s="3"/>
    </row>
    <row r="9" spans="2:17" s="2" customFormat="1" ht="11" x14ac:dyDescent="0.15">
      <c r="B9" s="1"/>
      <c r="C9" s="1"/>
      <c r="D9" s="1"/>
      <c r="G9" s="1"/>
      <c r="H9" s="3"/>
      <c r="I9" s="1"/>
      <c r="J9" s="3"/>
    </row>
    <row r="10" spans="2:17" s="2" customFormat="1" ht="11" x14ac:dyDescent="0.15">
      <c r="B10" s="1"/>
      <c r="C10" s="1"/>
      <c r="D10" s="1"/>
      <c r="G10" s="1"/>
      <c r="H10" s="3"/>
      <c r="I10" s="1"/>
      <c r="J10" s="3"/>
    </row>
    <row r="11" spans="2:17" s="2" customFormat="1" ht="11" x14ac:dyDescent="0.15">
      <c r="B11" s="1"/>
      <c r="C11" s="1"/>
      <c r="D11" s="1"/>
      <c r="G11" s="1"/>
      <c r="H11" s="3"/>
      <c r="I11" s="1"/>
      <c r="J11" s="3"/>
    </row>
    <row r="12" spans="2:17" s="2" customFormat="1" ht="11.25" customHeight="1" x14ac:dyDescent="0.15">
      <c r="B12" s="73" t="s">
        <v>239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2:17" s="2" customFormat="1" ht="11.25" customHeight="1" x14ac:dyDescent="0.15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2:17" s="2" customFormat="1" ht="11.25" customHeight="1" x14ac:dyDescent="0.15">
      <c r="B14" s="74" t="s">
        <v>0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</row>
    <row r="15" spans="2:17" s="2" customFormat="1" ht="11" x14ac:dyDescent="0.15">
      <c r="B15" s="1"/>
      <c r="C15" s="1"/>
      <c r="D15" s="1"/>
      <c r="G15" s="1"/>
      <c r="H15" s="3"/>
    </row>
    <row r="16" spans="2:17" s="2" customFormat="1" ht="11" x14ac:dyDescent="0.15">
      <c r="B16" s="1"/>
      <c r="C16" s="1"/>
      <c r="D16" s="1"/>
      <c r="G16" s="1"/>
      <c r="H16" s="3"/>
    </row>
    <row r="17" spans="1:18" s="2" customFormat="1" ht="11" x14ac:dyDescent="0.15">
      <c r="B17" s="1"/>
      <c r="C17" s="1"/>
      <c r="D17" s="1"/>
      <c r="G17" s="1"/>
      <c r="H17" s="3"/>
    </row>
    <row r="18" spans="1:18" s="2" customFormat="1" ht="16" thickBot="1" x14ac:dyDescent="0.25">
      <c r="B18" s="1"/>
      <c r="C18" s="1"/>
      <c r="D18" s="1"/>
      <c r="G18" s="1"/>
      <c r="H18" s="3"/>
      <c r="I18" s="69"/>
      <c r="J18" s="69"/>
    </row>
    <row r="19" spans="1:18" s="2" customFormat="1" x14ac:dyDescent="0.2">
      <c r="B19" s="1"/>
      <c r="C19" s="1"/>
      <c r="D19" s="1"/>
      <c r="E19" s="1"/>
      <c r="F19" s="1"/>
      <c r="G19" s="1"/>
      <c r="H19" s="3"/>
      <c r="I19" s="69"/>
      <c r="J19" s="69"/>
      <c r="K19" s="6"/>
      <c r="L19" s="7"/>
      <c r="P19" s="75" t="s">
        <v>1</v>
      </c>
      <c r="Q19" s="76"/>
    </row>
    <row r="20" spans="1:18" s="2" customFormat="1" ht="16" thickBot="1" x14ac:dyDescent="0.25">
      <c r="B20" s="1"/>
      <c r="C20" s="1"/>
      <c r="D20" s="1"/>
      <c r="E20" s="1"/>
      <c r="F20" s="1"/>
      <c r="G20" s="1"/>
      <c r="H20" s="3"/>
      <c r="I20" s="69"/>
      <c r="J20" s="69"/>
      <c r="K20" s="6"/>
      <c r="L20" s="7"/>
      <c r="P20" s="77" t="s">
        <v>2</v>
      </c>
      <c r="Q20" s="78"/>
    </row>
    <row r="21" spans="1:18" s="2" customFormat="1" ht="16" thickBot="1" x14ac:dyDescent="0.25">
      <c r="B21" s="66" t="s">
        <v>3</v>
      </c>
      <c r="C21" s="67"/>
      <c r="D21" s="68"/>
      <c r="E21" s="8">
        <v>1</v>
      </c>
      <c r="F21" s="9"/>
      <c r="G21" s="1"/>
      <c r="H21" s="3"/>
      <c r="I21" s="69"/>
      <c r="J21" s="69"/>
      <c r="K21" s="6"/>
      <c r="L21" s="7"/>
      <c r="P21" s="70" t="s">
        <v>4</v>
      </c>
      <c r="Q21" s="71"/>
    </row>
    <row r="22" spans="1:18" s="2" customFormat="1" ht="11" x14ac:dyDescent="0.15">
      <c r="B22" s="10"/>
      <c r="C22" s="10"/>
      <c r="D22" s="10"/>
      <c r="E22" s="11"/>
      <c r="F22" s="9"/>
      <c r="G22" s="1"/>
      <c r="H22" s="3"/>
      <c r="I22" s="12"/>
      <c r="J22" s="6"/>
      <c r="K22" s="6"/>
      <c r="L22" s="7"/>
    </row>
    <row r="23" spans="1:18" s="2" customFormat="1" ht="30" x14ac:dyDescent="0.3">
      <c r="B23" s="72" t="s">
        <v>5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</row>
    <row r="24" spans="1:18" x14ac:dyDescent="0.2">
      <c r="A24" s="2"/>
      <c r="B24" s="10"/>
      <c r="C24" s="10"/>
      <c r="D24" s="10"/>
      <c r="E24" s="10"/>
      <c r="F24" s="10"/>
      <c r="G24" s="11"/>
      <c r="H24" s="9"/>
      <c r="I24" s="1"/>
      <c r="J24" s="3"/>
      <c r="K24" s="3"/>
      <c r="L24" s="3"/>
      <c r="M24" s="3"/>
      <c r="N24" s="3"/>
      <c r="O24" s="3"/>
      <c r="P24" s="12"/>
      <c r="Q24" s="6"/>
      <c r="R24" s="6"/>
    </row>
    <row r="25" spans="1:18" ht="16" thickBot="1" x14ac:dyDescent="0.25">
      <c r="A25" s="2"/>
      <c r="B25" s="1"/>
      <c r="C25" s="1"/>
      <c r="D25" s="1"/>
      <c r="E25" s="1"/>
      <c r="F25" s="1"/>
      <c r="G25" s="1"/>
      <c r="H25" s="1"/>
      <c r="I25" s="1"/>
      <c r="J25" s="3"/>
      <c r="K25" s="3"/>
      <c r="L25" s="3"/>
      <c r="M25" s="3"/>
      <c r="N25" s="3"/>
      <c r="O25" s="3"/>
      <c r="P25" s="12"/>
      <c r="Q25" s="6"/>
      <c r="R25" s="6"/>
    </row>
    <row r="26" spans="1:18" s="21" customFormat="1" ht="30" customHeight="1" thickBot="1" x14ac:dyDescent="0.25">
      <c r="A26" s="13"/>
      <c r="B26" s="14" t="s">
        <v>6</v>
      </c>
      <c r="C26" s="15" t="s">
        <v>7</v>
      </c>
      <c r="D26" s="15" t="s">
        <v>8</v>
      </c>
      <c r="E26" s="15" t="s">
        <v>9</v>
      </c>
      <c r="F26" s="16" t="s">
        <v>10</v>
      </c>
      <c r="G26" s="17" t="s">
        <v>11</v>
      </c>
      <c r="H26" s="15" t="s">
        <v>12</v>
      </c>
      <c r="I26" s="15" t="s">
        <v>13</v>
      </c>
      <c r="J26" s="18" t="s">
        <v>14</v>
      </c>
      <c r="K26" s="18" t="s">
        <v>15</v>
      </c>
      <c r="L26" s="18" t="s">
        <v>16</v>
      </c>
      <c r="M26" s="18" t="s">
        <v>17</v>
      </c>
      <c r="N26" s="18" t="s">
        <v>18</v>
      </c>
      <c r="O26" s="18" t="s">
        <v>19</v>
      </c>
      <c r="P26" s="19" t="s">
        <v>20</v>
      </c>
      <c r="Q26" s="20" t="s">
        <v>21</v>
      </c>
      <c r="R26" s="13"/>
    </row>
    <row r="27" spans="1:18" ht="16" x14ac:dyDescent="0.2">
      <c r="B27" s="22" t="s">
        <v>22</v>
      </c>
      <c r="C27" s="23" t="s">
        <v>23</v>
      </c>
      <c r="D27" s="23" t="s">
        <v>24</v>
      </c>
      <c r="E27" s="23" t="s">
        <v>25</v>
      </c>
      <c r="F27" s="24" t="s">
        <v>26</v>
      </c>
      <c r="G27" s="25" t="s">
        <v>27</v>
      </c>
      <c r="H27" s="26" t="s">
        <v>28</v>
      </c>
      <c r="I27" s="26" t="s">
        <v>29</v>
      </c>
      <c r="J27" s="27">
        <v>5652</v>
      </c>
      <c r="K27" s="23">
        <v>0</v>
      </c>
      <c r="L27" s="27">
        <v>189</v>
      </c>
      <c r="M27" s="27">
        <v>495</v>
      </c>
      <c r="N27" s="27">
        <v>0</v>
      </c>
      <c r="O27" s="27">
        <f>J27+K27*L27+N27</f>
        <v>5652</v>
      </c>
      <c r="P27" s="28">
        <f>$E$21</f>
        <v>1</v>
      </c>
      <c r="Q27" s="29">
        <f>O27*P27</f>
        <v>5652</v>
      </c>
    </row>
    <row r="28" spans="1:18" ht="16" x14ac:dyDescent="0.2">
      <c r="B28" s="30" t="s">
        <v>30</v>
      </c>
      <c r="C28" s="31" t="s">
        <v>31</v>
      </c>
      <c r="D28" s="31" t="s">
        <v>24</v>
      </c>
      <c r="E28" s="31" t="s">
        <v>25</v>
      </c>
      <c r="F28" s="32" t="s">
        <v>26</v>
      </c>
      <c r="G28" s="33" t="s">
        <v>32</v>
      </c>
      <c r="H28" s="34" t="s">
        <v>33</v>
      </c>
      <c r="I28" s="34" t="s">
        <v>29</v>
      </c>
      <c r="J28" s="35">
        <v>6134</v>
      </c>
      <c r="K28" s="31">
        <v>0</v>
      </c>
      <c r="L28" s="35">
        <v>191</v>
      </c>
      <c r="M28" s="35">
        <v>506</v>
      </c>
      <c r="N28" s="35">
        <v>0</v>
      </c>
      <c r="O28" s="35">
        <f t="shared" ref="O28:O50" si="0">J28+K28*L28+N28</f>
        <v>6134</v>
      </c>
      <c r="P28" s="36">
        <f t="shared" ref="P28:P50" si="1">$E$21</f>
        <v>1</v>
      </c>
      <c r="Q28" s="37">
        <f t="shared" ref="Q28:Q50" si="2">O28*P28</f>
        <v>6134</v>
      </c>
    </row>
    <row r="29" spans="1:18" ht="16" x14ac:dyDescent="0.2">
      <c r="B29" s="30" t="s">
        <v>34</v>
      </c>
      <c r="C29" s="31" t="s">
        <v>35</v>
      </c>
      <c r="D29" s="31" t="s">
        <v>24</v>
      </c>
      <c r="E29" s="31" t="s">
        <v>36</v>
      </c>
      <c r="F29" s="32" t="s">
        <v>26</v>
      </c>
      <c r="G29" s="33" t="s">
        <v>37</v>
      </c>
      <c r="H29" s="34" t="s">
        <v>38</v>
      </c>
      <c r="I29" s="34" t="s">
        <v>29</v>
      </c>
      <c r="J29" s="35">
        <v>6321</v>
      </c>
      <c r="K29" s="31">
        <v>0</v>
      </c>
      <c r="L29" s="35">
        <v>229</v>
      </c>
      <c r="M29" s="35">
        <v>554</v>
      </c>
      <c r="N29" s="35">
        <v>0</v>
      </c>
      <c r="O29" s="35">
        <f t="shared" si="0"/>
        <v>6321</v>
      </c>
      <c r="P29" s="36">
        <f t="shared" si="1"/>
        <v>1</v>
      </c>
      <c r="Q29" s="37">
        <f t="shared" si="2"/>
        <v>6321</v>
      </c>
    </row>
    <row r="30" spans="1:18" ht="16" x14ac:dyDescent="0.2">
      <c r="B30" s="30" t="s">
        <v>39</v>
      </c>
      <c r="C30" s="31" t="s">
        <v>40</v>
      </c>
      <c r="D30" s="31" t="s">
        <v>24</v>
      </c>
      <c r="E30" s="31" t="s">
        <v>41</v>
      </c>
      <c r="F30" s="32" t="s">
        <v>26</v>
      </c>
      <c r="G30" s="33" t="s">
        <v>42</v>
      </c>
      <c r="H30" s="34" t="s">
        <v>43</v>
      </c>
      <c r="I30" s="34" t="s">
        <v>29</v>
      </c>
      <c r="J30" s="35">
        <v>7461</v>
      </c>
      <c r="K30" s="31">
        <v>0</v>
      </c>
      <c r="L30" s="35">
        <v>234</v>
      </c>
      <c r="M30" s="35">
        <v>579</v>
      </c>
      <c r="N30" s="35">
        <v>0</v>
      </c>
      <c r="O30" s="35">
        <f t="shared" si="0"/>
        <v>7461</v>
      </c>
      <c r="P30" s="36">
        <f t="shared" si="1"/>
        <v>1</v>
      </c>
      <c r="Q30" s="37">
        <f t="shared" si="2"/>
        <v>7461</v>
      </c>
    </row>
    <row r="31" spans="1:18" ht="16" x14ac:dyDescent="0.2">
      <c r="B31" s="30" t="s">
        <v>44</v>
      </c>
      <c r="C31" s="31" t="s">
        <v>45</v>
      </c>
      <c r="D31" s="31" t="s">
        <v>24</v>
      </c>
      <c r="E31" s="31" t="s">
        <v>46</v>
      </c>
      <c r="F31" s="32" t="s">
        <v>26</v>
      </c>
      <c r="G31" s="33" t="s">
        <v>47</v>
      </c>
      <c r="H31" s="34" t="s">
        <v>48</v>
      </c>
      <c r="I31" s="34" t="s">
        <v>29</v>
      </c>
      <c r="J31" s="35">
        <v>8454</v>
      </c>
      <c r="K31" s="31">
        <v>0</v>
      </c>
      <c r="L31" s="35">
        <v>234</v>
      </c>
      <c r="M31" s="35">
        <v>648</v>
      </c>
      <c r="N31" s="35">
        <v>0</v>
      </c>
      <c r="O31" s="35">
        <f t="shared" si="0"/>
        <v>8454</v>
      </c>
      <c r="P31" s="36">
        <f t="shared" si="1"/>
        <v>1</v>
      </c>
      <c r="Q31" s="37">
        <f t="shared" si="2"/>
        <v>8454</v>
      </c>
    </row>
    <row r="32" spans="1:18" ht="16" x14ac:dyDescent="0.2">
      <c r="B32" s="30" t="s">
        <v>35</v>
      </c>
      <c r="C32" s="31" t="s">
        <v>49</v>
      </c>
      <c r="D32" s="31" t="s">
        <v>24</v>
      </c>
      <c r="E32" s="31" t="s">
        <v>50</v>
      </c>
      <c r="F32" s="32" t="s">
        <v>26</v>
      </c>
      <c r="G32" s="33" t="s">
        <v>51</v>
      </c>
      <c r="H32" s="34" t="s">
        <v>52</v>
      </c>
      <c r="I32" s="34" t="s">
        <v>29</v>
      </c>
      <c r="J32" s="35">
        <v>9654</v>
      </c>
      <c r="K32" s="31">
        <v>0</v>
      </c>
      <c r="L32" s="35">
        <v>235</v>
      </c>
      <c r="M32" s="35">
        <v>475</v>
      </c>
      <c r="N32" s="35">
        <v>0</v>
      </c>
      <c r="O32" s="35">
        <f t="shared" si="0"/>
        <v>9654</v>
      </c>
      <c r="P32" s="36">
        <f t="shared" si="1"/>
        <v>1</v>
      </c>
      <c r="Q32" s="37">
        <f t="shared" si="2"/>
        <v>9654</v>
      </c>
    </row>
    <row r="33" spans="2:17" ht="16" x14ac:dyDescent="0.2">
      <c r="B33" s="30" t="s">
        <v>53</v>
      </c>
      <c r="C33" s="31" t="s">
        <v>54</v>
      </c>
      <c r="D33" s="31" t="s">
        <v>24</v>
      </c>
      <c r="E33" s="31" t="s">
        <v>50</v>
      </c>
      <c r="F33" s="32" t="s">
        <v>26</v>
      </c>
      <c r="G33" s="33" t="s">
        <v>55</v>
      </c>
      <c r="H33" s="34" t="s">
        <v>56</v>
      </c>
      <c r="I33" s="34" t="s">
        <v>29</v>
      </c>
      <c r="J33" s="35">
        <v>10754</v>
      </c>
      <c r="K33" s="31">
        <v>0</v>
      </c>
      <c r="L33" s="35">
        <v>238</v>
      </c>
      <c r="M33" s="35">
        <v>703</v>
      </c>
      <c r="N33" s="35">
        <v>0</v>
      </c>
      <c r="O33" s="35">
        <f t="shared" si="0"/>
        <v>10754</v>
      </c>
      <c r="P33" s="36">
        <f t="shared" si="1"/>
        <v>1</v>
      </c>
      <c r="Q33" s="37">
        <f t="shared" si="2"/>
        <v>10754</v>
      </c>
    </row>
    <row r="34" spans="2:17" ht="17" thickBot="1" x14ac:dyDescent="0.25">
      <c r="B34" s="38" t="s">
        <v>57</v>
      </c>
      <c r="C34" s="39" t="s">
        <v>58</v>
      </c>
      <c r="D34" s="39" t="s">
        <v>24</v>
      </c>
      <c r="E34" s="39" t="s">
        <v>50</v>
      </c>
      <c r="F34" s="40" t="s">
        <v>26</v>
      </c>
      <c r="G34" s="41" t="s">
        <v>59</v>
      </c>
      <c r="H34" s="42" t="s">
        <v>60</v>
      </c>
      <c r="I34" s="42" t="s">
        <v>29</v>
      </c>
      <c r="J34" s="43">
        <v>12243</v>
      </c>
      <c r="K34" s="39">
        <v>0</v>
      </c>
      <c r="L34" s="43">
        <v>282</v>
      </c>
      <c r="M34" s="43">
        <v>728</v>
      </c>
      <c r="N34" s="43">
        <v>0</v>
      </c>
      <c r="O34" s="43">
        <f t="shared" si="0"/>
        <v>12243</v>
      </c>
      <c r="P34" s="44">
        <f t="shared" si="1"/>
        <v>1</v>
      </c>
      <c r="Q34" s="45">
        <f t="shared" si="2"/>
        <v>12243</v>
      </c>
    </row>
    <row r="35" spans="2:17" ht="16" x14ac:dyDescent="0.2">
      <c r="B35" s="46" t="s">
        <v>22</v>
      </c>
      <c r="C35" s="47" t="s">
        <v>23</v>
      </c>
      <c r="D35" s="47" t="s">
        <v>24</v>
      </c>
      <c r="E35" s="47" t="s">
        <v>25</v>
      </c>
      <c r="F35" s="48" t="s">
        <v>61</v>
      </c>
      <c r="G35" s="49" t="s">
        <v>62</v>
      </c>
      <c r="H35" s="50" t="s">
        <v>63</v>
      </c>
      <c r="I35" s="50" t="s">
        <v>29</v>
      </c>
      <c r="J35" s="51">
        <v>6134</v>
      </c>
      <c r="K35" s="47">
        <v>0</v>
      </c>
      <c r="L35" s="51">
        <v>189</v>
      </c>
      <c r="M35" s="51">
        <v>495</v>
      </c>
      <c r="N35" s="51">
        <v>0</v>
      </c>
      <c r="O35" s="51">
        <f t="shared" si="0"/>
        <v>6134</v>
      </c>
      <c r="P35" s="52">
        <f t="shared" si="1"/>
        <v>1</v>
      </c>
      <c r="Q35" s="53">
        <f t="shared" si="2"/>
        <v>6134</v>
      </c>
    </row>
    <row r="36" spans="2:17" ht="16" x14ac:dyDescent="0.2">
      <c r="B36" s="30" t="s">
        <v>30</v>
      </c>
      <c r="C36" s="31" t="s">
        <v>31</v>
      </c>
      <c r="D36" s="31" t="s">
        <v>24</v>
      </c>
      <c r="E36" s="31" t="s">
        <v>25</v>
      </c>
      <c r="F36" s="32" t="s">
        <v>61</v>
      </c>
      <c r="G36" s="33" t="s">
        <v>64</v>
      </c>
      <c r="H36" s="34" t="s">
        <v>65</v>
      </c>
      <c r="I36" s="34" t="s">
        <v>29</v>
      </c>
      <c r="J36" s="35">
        <v>6633</v>
      </c>
      <c r="K36" s="31">
        <v>0</v>
      </c>
      <c r="L36" s="35">
        <v>191</v>
      </c>
      <c r="M36" s="35">
        <v>506</v>
      </c>
      <c r="N36" s="35">
        <v>0</v>
      </c>
      <c r="O36" s="35">
        <f t="shared" si="0"/>
        <v>6633</v>
      </c>
      <c r="P36" s="36">
        <f t="shared" si="1"/>
        <v>1</v>
      </c>
      <c r="Q36" s="37">
        <f t="shared" si="2"/>
        <v>6633</v>
      </c>
    </row>
    <row r="37" spans="2:17" ht="16" x14ac:dyDescent="0.2">
      <c r="B37" s="30" t="s">
        <v>34</v>
      </c>
      <c r="C37" s="31" t="s">
        <v>35</v>
      </c>
      <c r="D37" s="31" t="s">
        <v>24</v>
      </c>
      <c r="E37" s="31" t="s">
        <v>36</v>
      </c>
      <c r="F37" s="32" t="s">
        <v>61</v>
      </c>
      <c r="G37" s="33" t="s">
        <v>66</v>
      </c>
      <c r="H37" s="34" t="s">
        <v>67</v>
      </c>
      <c r="I37" s="34" t="s">
        <v>29</v>
      </c>
      <c r="J37" s="35">
        <v>6841</v>
      </c>
      <c r="K37" s="31">
        <v>0</v>
      </c>
      <c r="L37" s="35">
        <v>229</v>
      </c>
      <c r="M37" s="35">
        <v>554</v>
      </c>
      <c r="N37" s="35">
        <v>0</v>
      </c>
      <c r="O37" s="35">
        <f t="shared" si="0"/>
        <v>6841</v>
      </c>
      <c r="P37" s="36">
        <f t="shared" si="1"/>
        <v>1</v>
      </c>
      <c r="Q37" s="37">
        <f t="shared" si="2"/>
        <v>6841</v>
      </c>
    </row>
    <row r="38" spans="2:17" ht="16" x14ac:dyDescent="0.2">
      <c r="B38" s="30" t="s">
        <v>39</v>
      </c>
      <c r="C38" s="31" t="s">
        <v>40</v>
      </c>
      <c r="D38" s="31" t="s">
        <v>24</v>
      </c>
      <c r="E38" s="31" t="s">
        <v>41</v>
      </c>
      <c r="F38" s="32" t="s">
        <v>61</v>
      </c>
      <c r="G38" s="33" t="s">
        <v>68</v>
      </c>
      <c r="H38" s="34" t="s">
        <v>69</v>
      </c>
      <c r="I38" s="34" t="s">
        <v>29</v>
      </c>
      <c r="J38" s="35">
        <v>8506</v>
      </c>
      <c r="K38" s="31">
        <v>0</v>
      </c>
      <c r="L38" s="35">
        <v>234</v>
      </c>
      <c r="M38" s="35">
        <v>579</v>
      </c>
      <c r="N38" s="35">
        <v>0</v>
      </c>
      <c r="O38" s="35">
        <f t="shared" si="0"/>
        <v>8506</v>
      </c>
      <c r="P38" s="36">
        <f t="shared" si="1"/>
        <v>1</v>
      </c>
      <c r="Q38" s="37">
        <f t="shared" si="2"/>
        <v>8506</v>
      </c>
    </row>
    <row r="39" spans="2:17" ht="16" x14ac:dyDescent="0.2">
      <c r="B39" s="30" t="s">
        <v>44</v>
      </c>
      <c r="C39" s="31" t="s">
        <v>45</v>
      </c>
      <c r="D39" s="31" t="s">
        <v>24</v>
      </c>
      <c r="E39" s="31" t="s">
        <v>46</v>
      </c>
      <c r="F39" s="32" t="s">
        <v>61</v>
      </c>
      <c r="G39" s="33" t="s">
        <v>70</v>
      </c>
      <c r="H39" s="34" t="s">
        <v>71</v>
      </c>
      <c r="I39" s="34" t="s">
        <v>29</v>
      </c>
      <c r="J39" s="35">
        <v>10072</v>
      </c>
      <c r="K39" s="31">
        <v>0</v>
      </c>
      <c r="L39" s="35">
        <v>234</v>
      </c>
      <c r="M39" s="35">
        <v>648</v>
      </c>
      <c r="N39" s="35">
        <v>0</v>
      </c>
      <c r="O39" s="35">
        <f t="shared" si="0"/>
        <v>10072</v>
      </c>
      <c r="P39" s="36">
        <f t="shared" si="1"/>
        <v>1</v>
      </c>
      <c r="Q39" s="37">
        <f t="shared" si="2"/>
        <v>10072</v>
      </c>
    </row>
    <row r="40" spans="2:17" ht="16" x14ac:dyDescent="0.2">
      <c r="B40" s="30" t="s">
        <v>35</v>
      </c>
      <c r="C40" s="31" t="s">
        <v>49</v>
      </c>
      <c r="D40" s="31" t="s">
        <v>24</v>
      </c>
      <c r="E40" s="31" t="s">
        <v>50</v>
      </c>
      <c r="F40" s="32" t="s">
        <v>61</v>
      </c>
      <c r="G40" s="33" t="s">
        <v>72</v>
      </c>
      <c r="H40" s="34" t="s">
        <v>73</v>
      </c>
      <c r="I40" s="34" t="s">
        <v>29</v>
      </c>
      <c r="J40" s="35">
        <v>10817</v>
      </c>
      <c r="K40" s="31">
        <v>0</v>
      </c>
      <c r="L40" s="35">
        <v>235</v>
      </c>
      <c r="M40" s="35">
        <v>475</v>
      </c>
      <c r="N40" s="35">
        <v>0</v>
      </c>
      <c r="O40" s="35">
        <f t="shared" si="0"/>
        <v>10817</v>
      </c>
      <c r="P40" s="36">
        <f t="shared" si="1"/>
        <v>1</v>
      </c>
      <c r="Q40" s="37">
        <f t="shared" si="2"/>
        <v>10817</v>
      </c>
    </row>
    <row r="41" spans="2:17" ht="16" x14ac:dyDescent="0.2">
      <c r="B41" s="30" t="s">
        <v>53</v>
      </c>
      <c r="C41" s="31" t="s">
        <v>54</v>
      </c>
      <c r="D41" s="31" t="s">
        <v>24</v>
      </c>
      <c r="E41" s="31" t="s">
        <v>50</v>
      </c>
      <c r="F41" s="32" t="s">
        <v>61</v>
      </c>
      <c r="G41" s="33" t="s">
        <v>74</v>
      </c>
      <c r="H41" s="34" t="s">
        <v>75</v>
      </c>
      <c r="I41" s="34" t="s">
        <v>29</v>
      </c>
      <c r="J41" s="35">
        <v>12426</v>
      </c>
      <c r="K41" s="31">
        <v>0</v>
      </c>
      <c r="L41" s="35">
        <v>238</v>
      </c>
      <c r="M41" s="35">
        <v>703</v>
      </c>
      <c r="N41" s="35">
        <v>0</v>
      </c>
      <c r="O41" s="35">
        <f t="shared" si="0"/>
        <v>12426</v>
      </c>
      <c r="P41" s="36">
        <f t="shared" si="1"/>
        <v>1</v>
      </c>
      <c r="Q41" s="37">
        <f t="shared" si="2"/>
        <v>12426</v>
      </c>
    </row>
    <row r="42" spans="2:17" ht="17" thickBot="1" x14ac:dyDescent="0.25">
      <c r="B42" s="54" t="s">
        <v>57</v>
      </c>
      <c r="C42" s="55" t="s">
        <v>58</v>
      </c>
      <c r="D42" s="55" t="s">
        <v>24</v>
      </c>
      <c r="E42" s="55" t="s">
        <v>50</v>
      </c>
      <c r="F42" s="56" t="s">
        <v>61</v>
      </c>
      <c r="G42" s="57" t="s">
        <v>76</v>
      </c>
      <c r="H42" s="58" t="s">
        <v>77</v>
      </c>
      <c r="I42" s="58" t="s">
        <v>29</v>
      </c>
      <c r="J42" s="59">
        <v>13991</v>
      </c>
      <c r="K42" s="55">
        <v>0</v>
      </c>
      <c r="L42" s="59">
        <v>282</v>
      </c>
      <c r="M42" s="59">
        <v>728</v>
      </c>
      <c r="N42" s="59">
        <v>0</v>
      </c>
      <c r="O42" s="59">
        <f t="shared" si="0"/>
        <v>13991</v>
      </c>
      <c r="P42" s="60">
        <f t="shared" si="1"/>
        <v>1</v>
      </c>
      <c r="Q42" s="61">
        <f t="shared" si="2"/>
        <v>13991</v>
      </c>
    </row>
    <row r="43" spans="2:17" ht="16" x14ac:dyDescent="0.2">
      <c r="B43" s="22" t="s">
        <v>22</v>
      </c>
      <c r="C43" s="23" t="s">
        <v>23</v>
      </c>
      <c r="D43" s="23" t="s">
        <v>24</v>
      </c>
      <c r="E43" s="23" t="s">
        <v>25</v>
      </c>
      <c r="F43" s="24" t="s">
        <v>78</v>
      </c>
      <c r="G43" s="25" t="s">
        <v>79</v>
      </c>
      <c r="H43" s="26" t="s">
        <v>80</v>
      </c>
      <c r="I43" s="26" t="s">
        <v>29</v>
      </c>
      <c r="J43" s="27">
        <v>6186</v>
      </c>
      <c r="K43" s="23">
        <v>0</v>
      </c>
      <c r="L43" s="27">
        <v>189</v>
      </c>
      <c r="M43" s="27">
        <v>495</v>
      </c>
      <c r="N43" s="27">
        <v>0</v>
      </c>
      <c r="O43" s="27">
        <f t="shared" si="0"/>
        <v>6186</v>
      </c>
      <c r="P43" s="28">
        <f t="shared" si="1"/>
        <v>1</v>
      </c>
      <c r="Q43" s="29">
        <f t="shared" si="2"/>
        <v>6186</v>
      </c>
    </row>
    <row r="44" spans="2:17" ht="16" x14ac:dyDescent="0.2">
      <c r="B44" s="30" t="s">
        <v>30</v>
      </c>
      <c r="C44" s="31" t="s">
        <v>31</v>
      </c>
      <c r="D44" s="31" t="s">
        <v>24</v>
      </c>
      <c r="E44" s="31" t="s">
        <v>25</v>
      </c>
      <c r="F44" s="32" t="s">
        <v>78</v>
      </c>
      <c r="G44" s="33" t="s">
        <v>81</v>
      </c>
      <c r="H44" s="34" t="s">
        <v>82</v>
      </c>
      <c r="I44" s="34" t="s">
        <v>29</v>
      </c>
      <c r="J44" s="35">
        <v>6696</v>
      </c>
      <c r="K44" s="31">
        <v>0</v>
      </c>
      <c r="L44" s="35">
        <v>191</v>
      </c>
      <c r="M44" s="35">
        <v>506</v>
      </c>
      <c r="N44" s="35">
        <v>0</v>
      </c>
      <c r="O44" s="35">
        <f t="shared" si="0"/>
        <v>6696</v>
      </c>
      <c r="P44" s="36">
        <f t="shared" si="1"/>
        <v>1</v>
      </c>
      <c r="Q44" s="37">
        <f t="shared" si="2"/>
        <v>6696</v>
      </c>
    </row>
    <row r="45" spans="2:17" ht="16" x14ac:dyDescent="0.2">
      <c r="B45" s="30" t="s">
        <v>34</v>
      </c>
      <c r="C45" s="31" t="s">
        <v>35</v>
      </c>
      <c r="D45" s="31" t="s">
        <v>24</v>
      </c>
      <c r="E45" s="31" t="s">
        <v>36</v>
      </c>
      <c r="F45" s="32" t="s">
        <v>78</v>
      </c>
      <c r="G45" s="33" t="s">
        <v>83</v>
      </c>
      <c r="H45" s="34" t="s">
        <v>84</v>
      </c>
      <c r="I45" s="34" t="s">
        <v>29</v>
      </c>
      <c r="J45" s="35">
        <v>6917</v>
      </c>
      <c r="K45" s="31">
        <v>0</v>
      </c>
      <c r="L45" s="35">
        <v>229</v>
      </c>
      <c r="M45" s="35">
        <v>554</v>
      </c>
      <c r="N45" s="35">
        <v>0</v>
      </c>
      <c r="O45" s="35">
        <f t="shared" si="0"/>
        <v>6917</v>
      </c>
      <c r="P45" s="36">
        <f t="shared" si="1"/>
        <v>1</v>
      </c>
      <c r="Q45" s="37">
        <f t="shared" si="2"/>
        <v>6917</v>
      </c>
    </row>
    <row r="46" spans="2:17" ht="16" x14ac:dyDescent="0.2">
      <c r="B46" s="30" t="s">
        <v>39</v>
      </c>
      <c r="C46" s="31" t="s">
        <v>40</v>
      </c>
      <c r="D46" s="31" t="s">
        <v>24</v>
      </c>
      <c r="E46" s="31" t="s">
        <v>41</v>
      </c>
      <c r="F46" s="32" t="s">
        <v>78</v>
      </c>
      <c r="G46" s="33" t="s">
        <v>85</v>
      </c>
      <c r="H46" s="34" t="s">
        <v>86</v>
      </c>
      <c r="I46" s="34" t="s">
        <v>29</v>
      </c>
      <c r="J46" s="35">
        <v>8727</v>
      </c>
      <c r="K46" s="31">
        <v>0</v>
      </c>
      <c r="L46" s="35">
        <v>234</v>
      </c>
      <c r="M46" s="35">
        <v>579</v>
      </c>
      <c r="N46" s="35">
        <v>0</v>
      </c>
      <c r="O46" s="35">
        <f t="shared" si="0"/>
        <v>8727</v>
      </c>
      <c r="P46" s="36">
        <f t="shared" si="1"/>
        <v>1</v>
      </c>
      <c r="Q46" s="37">
        <f t="shared" si="2"/>
        <v>8727</v>
      </c>
    </row>
    <row r="47" spans="2:17" ht="16" x14ac:dyDescent="0.2">
      <c r="B47" s="30" t="s">
        <v>44</v>
      </c>
      <c r="C47" s="31" t="s">
        <v>45</v>
      </c>
      <c r="D47" s="31" t="s">
        <v>24</v>
      </c>
      <c r="E47" s="31" t="s">
        <v>46</v>
      </c>
      <c r="F47" s="32" t="s">
        <v>78</v>
      </c>
      <c r="G47" s="33" t="s">
        <v>87</v>
      </c>
      <c r="H47" s="34" t="s">
        <v>88</v>
      </c>
      <c r="I47" s="34" t="s">
        <v>29</v>
      </c>
      <c r="J47" s="35">
        <v>9876</v>
      </c>
      <c r="K47" s="31">
        <v>0</v>
      </c>
      <c r="L47" s="35">
        <v>234</v>
      </c>
      <c r="M47" s="35">
        <v>648</v>
      </c>
      <c r="N47" s="35">
        <v>0</v>
      </c>
      <c r="O47" s="35">
        <f t="shared" si="0"/>
        <v>9876</v>
      </c>
      <c r="P47" s="36">
        <f t="shared" si="1"/>
        <v>1</v>
      </c>
      <c r="Q47" s="37">
        <f t="shared" si="2"/>
        <v>9876</v>
      </c>
    </row>
    <row r="48" spans="2:17" ht="16" x14ac:dyDescent="0.2">
      <c r="B48" s="30" t="s">
        <v>35</v>
      </c>
      <c r="C48" s="31" t="s">
        <v>49</v>
      </c>
      <c r="D48" s="31" t="s">
        <v>24</v>
      </c>
      <c r="E48" s="31" t="s">
        <v>50</v>
      </c>
      <c r="F48" s="32" t="s">
        <v>78</v>
      </c>
      <c r="G48" s="33" t="s">
        <v>89</v>
      </c>
      <c r="H48" s="34" t="s">
        <v>90</v>
      </c>
      <c r="I48" s="34" t="s">
        <v>29</v>
      </c>
      <c r="J48" s="35">
        <v>11290</v>
      </c>
      <c r="K48" s="31">
        <v>0</v>
      </c>
      <c r="L48" s="35">
        <v>235</v>
      </c>
      <c r="M48" s="35">
        <v>475</v>
      </c>
      <c r="N48" s="35">
        <v>0</v>
      </c>
      <c r="O48" s="35">
        <f t="shared" si="0"/>
        <v>11290</v>
      </c>
      <c r="P48" s="36">
        <f t="shared" si="1"/>
        <v>1</v>
      </c>
      <c r="Q48" s="37">
        <f t="shared" si="2"/>
        <v>11290</v>
      </c>
    </row>
    <row r="49" spans="2:17" ht="16" x14ac:dyDescent="0.2">
      <c r="B49" s="30" t="s">
        <v>53</v>
      </c>
      <c r="C49" s="31" t="s">
        <v>54</v>
      </c>
      <c r="D49" s="31" t="s">
        <v>24</v>
      </c>
      <c r="E49" s="31" t="s">
        <v>50</v>
      </c>
      <c r="F49" s="32" t="s">
        <v>78</v>
      </c>
      <c r="G49" s="33" t="s">
        <v>91</v>
      </c>
      <c r="H49" s="34" t="s">
        <v>92</v>
      </c>
      <c r="I49" s="34" t="s">
        <v>29</v>
      </c>
      <c r="J49" s="35">
        <v>13598</v>
      </c>
      <c r="K49" s="31">
        <v>0</v>
      </c>
      <c r="L49" s="35">
        <v>238</v>
      </c>
      <c r="M49" s="35">
        <v>703</v>
      </c>
      <c r="N49" s="35">
        <v>0</v>
      </c>
      <c r="O49" s="35">
        <f t="shared" si="0"/>
        <v>13598</v>
      </c>
      <c r="P49" s="36">
        <f t="shared" si="1"/>
        <v>1</v>
      </c>
      <c r="Q49" s="37">
        <f t="shared" si="2"/>
        <v>13598</v>
      </c>
    </row>
    <row r="50" spans="2:17" ht="17" thickBot="1" x14ac:dyDescent="0.25">
      <c r="B50" s="38" t="s">
        <v>57</v>
      </c>
      <c r="C50" s="39" t="s">
        <v>58</v>
      </c>
      <c r="D50" s="39" t="s">
        <v>24</v>
      </c>
      <c r="E50" s="39" t="s">
        <v>50</v>
      </c>
      <c r="F50" s="40" t="s">
        <v>78</v>
      </c>
      <c r="G50" s="41" t="s">
        <v>93</v>
      </c>
      <c r="H50" s="42" t="s">
        <v>94</v>
      </c>
      <c r="I50" s="42" t="s">
        <v>29</v>
      </c>
      <c r="J50" s="43">
        <v>15427</v>
      </c>
      <c r="K50" s="39">
        <v>0</v>
      </c>
      <c r="L50" s="43">
        <v>282</v>
      </c>
      <c r="M50" s="43">
        <v>728</v>
      </c>
      <c r="N50" s="43">
        <v>0</v>
      </c>
      <c r="O50" s="43">
        <f t="shared" si="0"/>
        <v>15427</v>
      </c>
      <c r="P50" s="44">
        <f t="shared" si="1"/>
        <v>1</v>
      </c>
      <c r="Q50" s="45">
        <f t="shared" si="2"/>
        <v>15427</v>
      </c>
    </row>
    <row r="52" spans="2:17" x14ac:dyDescent="0.2">
      <c r="B52" t="s">
        <v>95</v>
      </c>
    </row>
    <row r="62" spans="2:17" ht="30" x14ac:dyDescent="0.3">
      <c r="B62" s="72" t="s">
        <v>96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</row>
    <row r="63" spans="2:17" ht="16" thickBot="1" x14ac:dyDescent="0.25"/>
    <row r="64" spans="2:17" ht="25" thickBot="1" x14ac:dyDescent="0.25">
      <c r="D64" s="62" t="s">
        <v>6</v>
      </c>
      <c r="E64" s="63" t="s">
        <v>7</v>
      </c>
      <c r="F64" s="64" t="s">
        <v>97</v>
      </c>
      <c r="G64" s="14" t="s">
        <v>9</v>
      </c>
      <c r="H64" s="15" t="s">
        <v>10</v>
      </c>
      <c r="I64" s="65" t="s">
        <v>11</v>
      </c>
      <c r="J64" s="15" t="s">
        <v>12</v>
      </c>
      <c r="K64" s="15" t="s">
        <v>13</v>
      </c>
      <c r="L64" s="18" t="s">
        <v>14</v>
      </c>
      <c r="M64" s="18" t="s">
        <v>15</v>
      </c>
      <c r="N64" s="18" t="s">
        <v>16</v>
      </c>
      <c r="O64" s="18" t="s">
        <v>19</v>
      </c>
      <c r="P64" s="19" t="s">
        <v>20</v>
      </c>
      <c r="Q64" s="20" t="s">
        <v>21</v>
      </c>
    </row>
    <row r="65" spans="4:17" x14ac:dyDescent="0.2">
      <c r="D65" s="22" t="s">
        <v>98</v>
      </c>
      <c r="E65" s="23" t="s">
        <v>99</v>
      </c>
      <c r="F65" s="24" t="s">
        <v>100</v>
      </c>
      <c r="G65" s="22" t="s">
        <v>101</v>
      </c>
      <c r="H65" s="23" t="s">
        <v>26</v>
      </c>
      <c r="I65" s="23" t="s">
        <v>102</v>
      </c>
      <c r="J65" s="26" t="s">
        <v>103</v>
      </c>
      <c r="K65" s="26" t="s">
        <v>29</v>
      </c>
      <c r="L65" s="27">
        <v>7913</v>
      </c>
      <c r="M65" s="23">
        <v>0</v>
      </c>
      <c r="N65" s="27">
        <v>219</v>
      </c>
      <c r="O65" s="27">
        <f>L65+M65*N65</f>
        <v>7913</v>
      </c>
      <c r="P65" s="28">
        <f>$E$21</f>
        <v>1</v>
      </c>
      <c r="Q65" s="29">
        <f t="shared" ref="Q65:Q121" si="3">O65*P65</f>
        <v>7913</v>
      </c>
    </row>
    <row r="66" spans="4:17" x14ac:dyDescent="0.2">
      <c r="D66" s="30" t="s">
        <v>104</v>
      </c>
      <c r="E66" s="31" t="s">
        <v>39</v>
      </c>
      <c r="F66" s="32" t="s">
        <v>100</v>
      </c>
      <c r="G66" s="30" t="s">
        <v>101</v>
      </c>
      <c r="H66" s="31" t="s">
        <v>26</v>
      </c>
      <c r="I66" s="31" t="s">
        <v>105</v>
      </c>
      <c r="J66" s="34" t="s">
        <v>106</v>
      </c>
      <c r="K66" s="34" t="s">
        <v>29</v>
      </c>
      <c r="L66" s="35">
        <v>7983</v>
      </c>
      <c r="M66" s="31">
        <v>0</v>
      </c>
      <c r="N66" s="35">
        <v>219</v>
      </c>
      <c r="O66" s="35">
        <f t="shared" ref="O66:O121" si="4">L66+M66*N66</f>
        <v>7983</v>
      </c>
      <c r="P66" s="36">
        <f t="shared" ref="P66:P121" si="5">$E$21</f>
        <v>1</v>
      </c>
      <c r="Q66" s="37">
        <f t="shared" si="3"/>
        <v>7983</v>
      </c>
    </row>
    <row r="67" spans="4:17" x14ac:dyDescent="0.2">
      <c r="D67" s="30" t="s">
        <v>22</v>
      </c>
      <c r="E67" s="31" t="s">
        <v>23</v>
      </c>
      <c r="F67" s="32" t="s">
        <v>100</v>
      </c>
      <c r="G67" s="30" t="s">
        <v>101</v>
      </c>
      <c r="H67" s="31" t="s">
        <v>26</v>
      </c>
      <c r="I67" s="31" t="s">
        <v>107</v>
      </c>
      <c r="J67" s="34" t="s">
        <v>108</v>
      </c>
      <c r="K67" s="34" t="s">
        <v>29</v>
      </c>
      <c r="L67" s="35">
        <v>8030</v>
      </c>
      <c r="M67" s="31">
        <v>0</v>
      </c>
      <c r="N67" s="35">
        <v>219</v>
      </c>
      <c r="O67" s="35">
        <f t="shared" si="4"/>
        <v>8030</v>
      </c>
      <c r="P67" s="36">
        <f t="shared" si="5"/>
        <v>1</v>
      </c>
      <c r="Q67" s="37">
        <f>O67*P67</f>
        <v>8030</v>
      </c>
    </row>
    <row r="68" spans="4:17" x14ac:dyDescent="0.2">
      <c r="D68" s="30" t="s">
        <v>109</v>
      </c>
      <c r="E68" s="31" t="s">
        <v>44</v>
      </c>
      <c r="F68" s="32" t="s">
        <v>100</v>
      </c>
      <c r="G68" s="30" t="s">
        <v>101</v>
      </c>
      <c r="H68" s="31" t="s">
        <v>26</v>
      </c>
      <c r="I68" s="31" t="s">
        <v>110</v>
      </c>
      <c r="J68" s="34" t="s">
        <v>111</v>
      </c>
      <c r="K68" s="34" t="s">
        <v>29</v>
      </c>
      <c r="L68" s="35">
        <v>8106</v>
      </c>
      <c r="M68" s="31">
        <v>0</v>
      </c>
      <c r="N68" s="35">
        <v>219</v>
      </c>
      <c r="O68" s="35">
        <f t="shared" si="4"/>
        <v>8106</v>
      </c>
      <c r="P68" s="36">
        <f t="shared" si="5"/>
        <v>1</v>
      </c>
      <c r="Q68" s="37">
        <f t="shared" si="3"/>
        <v>8106</v>
      </c>
    </row>
    <row r="69" spans="4:17" x14ac:dyDescent="0.2">
      <c r="D69" s="30" t="s">
        <v>30</v>
      </c>
      <c r="E69" s="31" t="s">
        <v>31</v>
      </c>
      <c r="F69" s="32" t="s">
        <v>100</v>
      </c>
      <c r="G69" s="30" t="s">
        <v>101</v>
      </c>
      <c r="H69" s="31" t="s">
        <v>26</v>
      </c>
      <c r="I69" s="31" t="s">
        <v>112</v>
      </c>
      <c r="J69" s="34" t="s">
        <v>113</v>
      </c>
      <c r="K69" s="34" t="s">
        <v>29</v>
      </c>
      <c r="L69" s="35">
        <v>8486</v>
      </c>
      <c r="M69" s="31">
        <v>0</v>
      </c>
      <c r="N69" s="35">
        <v>219</v>
      </c>
      <c r="O69" s="35">
        <f t="shared" si="4"/>
        <v>8486</v>
      </c>
      <c r="P69" s="36">
        <f t="shared" si="5"/>
        <v>1</v>
      </c>
      <c r="Q69" s="37">
        <f t="shared" si="3"/>
        <v>8486</v>
      </c>
    </row>
    <row r="70" spans="4:17" x14ac:dyDescent="0.2">
      <c r="D70" s="30" t="s">
        <v>114</v>
      </c>
      <c r="E70" s="31" t="s">
        <v>115</v>
      </c>
      <c r="F70" s="32" t="s">
        <v>100</v>
      </c>
      <c r="G70" s="30" t="s">
        <v>101</v>
      </c>
      <c r="H70" s="31" t="s">
        <v>26</v>
      </c>
      <c r="I70" s="31" t="s">
        <v>116</v>
      </c>
      <c r="J70" s="34" t="s">
        <v>117</v>
      </c>
      <c r="K70" s="34" t="s">
        <v>29</v>
      </c>
      <c r="L70" s="35">
        <v>8501</v>
      </c>
      <c r="M70" s="31">
        <v>0</v>
      </c>
      <c r="N70" s="35">
        <v>219</v>
      </c>
      <c r="O70" s="35">
        <f t="shared" si="4"/>
        <v>8501</v>
      </c>
      <c r="P70" s="36">
        <f t="shared" si="5"/>
        <v>1</v>
      </c>
      <c r="Q70" s="37">
        <f t="shared" si="3"/>
        <v>8501</v>
      </c>
    </row>
    <row r="71" spans="4:17" x14ac:dyDescent="0.2">
      <c r="D71" s="30" t="s">
        <v>34</v>
      </c>
      <c r="E71" s="31" t="s">
        <v>35</v>
      </c>
      <c r="F71" s="32" t="s">
        <v>100</v>
      </c>
      <c r="G71" s="30" t="s">
        <v>41</v>
      </c>
      <c r="H71" s="31" t="s">
        <v>26</v>
      </c>
      <c r="I71" s="31" t="s">
        <v>118</v>
      </c>
      <c r="J71" s="34" t="s">
        <v>119</v>
      </c>
      <c r="K71" s="34" t="s">
        <v>29</v>
      </c>
      <c r="L71" s="35">
        <v>8609</v>
      </c>
      <c r="M71" s="31">
        <v>0</v>
      </c>
      <c r="N71" s="35">
        <v>228</v>
      </c>
      <c r="O71" s="35">
        <f t="shared" si="4"/>
        <v>8609</v>
      </c>
      <c r="P71" s="36">
        <f t="shared" si="5"/>
        <v>1</v>
      </c>
      <c r="Q71" s="37">
        <f t="shared" si="3"/>
        <v>8609</v>
      </c>
    </row>
    <row r="72" spans="4:17" x14ac:dyDescent="0.2">
      <c r="D72" s="30" t="s">
        <v>120</v>
      </c>
      <c r="E72" s="31" t="s">
        <v>121</v>
      </c>
      <c r="F72" s="32" t="s">
        <v>100</v>
      </c>
      <c r="G72" s="30" t="s">
        <v>41</v>
      </c>
      <c r="H72" s="31" t="s">
        <v>26</v>
      </c>
      <c r="I72" s="31" t="s">
        <v>122</v>
      </c>
      <c r="J72" s="34" t="s">
        <v>123</v>
      </c>
      <c r="K72" s="34" t="s">
        <v>29</v>
      </c>
      <c r="L72" s="35">
        <v>9123</v>
      </c>
      <c r="M72" s="31">
        <v>0</v>
      </c>
      <c r="N72" s="35">
        <v>256</v>
      </c>
      <c r="O72" s="35">
        <f t="shared" si="4"/>
        <v>9123</v>
      </c>
      <c r="P72" s="36">
        <f t="shared" si="5"/>
        <v>1</v>
      </c>
      <c r="Q72" s="37">
        <f t="shared" si="3"/>
        <v>9123</v>
      </c>
    </row>
    <row r="73" spans="4:17" x14ac:dyDescent="0.2">
      <c r="D73" s="30" t="s">
        <v>99</v>
      </c>
      <c r="E73" s="31" t="s">
        <v>53</v>
      </c>
      <c r="F73" s="32" t="s">
        <v>100</v>
      </c>
      <c r="G73" s="30" t="s">
        <v>124</v>
      </c>
      <c r="H73" s="31" t="s">
        <v>26</v>
      </c>
      <c r="I73" s="31" t="s">
        <v>125</v>
      </c>
      <c r="J73" s="34" t="s">
        <v>126</v>
      </c>
      <c r="K73" s="34" t="s">
        <v>29</v>
      </c>
      <c r="L73" s="35">
        <v>9155</v>
      </c>
      <c r="M73" s="31">
        <v>0</v>
      </c>
      <c r="N73" s="35">
        <v>256</v>
      </c>
      <c r="O73" s="35">
        <f t="shared" si="4"/>
        <v>9155</v>
      </c>
      <c r="P73" s="36">
        <f t="shared" si="5"/>
        <v>1</v>
      </c>
      <c r="Q73" s="37">
        <f t="shared" si="3"/>
        <v>9155</v>
      </c>
    </row>
    <row r="74" spans="4:17" x14ac:dyDescent="0.2">
      <c r="D74" s="30" t="s">
        <v>39</v>
      </c>
      <c r="E74" s="31" t="s">
        <v>40</v>
      </c>
      <c r="F74" s="32" t="s">
        <v>100</v>
      </c>
      <c r="G74" s="30" t="s">
        <v>50</v>
      </c>
      <c r="H74" s="31" t="s">
        <v>26</v>
      </c>
      <c r="I74" s="31" t="s">
        <v>127</v>
      </c>
      <c r="J74" s="34" t="s">
        <v>128</v>
      </c>
      <c r="K74" s="34" t="s">
        <v>29</v>
      </c>
      <c r="L74" s="35">
        <v>9855</v>
      </c>
      <c r="M74" s="31">
        <v>0</v>
      </c>
      <c r="N74" s="35">
        <v>260</v>
      </c>
      <c r="O74" s="35">
        <f t="shared" si="4"/>
        <v>9855</v>
      </c>
      <c r="P74" s="36">
        <f t="shared" si="5"/>
        <v>1</v>
      </c>
      <c r="Q74" s="37">
        <f t="shared" si="3"/>
        <v>9855</v>
      </c>
    </row>
    <row r="75" spans="4:17" x14ac:dyDescent="0.2">
      <c r="D75" s="30" t="s">
        <v>44</v>
      </c>
      <c r="E75" s="31" t="s">
        <v>45</v>
      </c>
      <c r="F75" s="32" t="s">
        <v>100</v>
      </c>
      <c r="G75" s="30" t="s">
        <v>50</v>
      </c>
      <c r="H75" s="31" t="s">
        <v>26</v>
      </c>
      <c r="I75" s="31" t="s">
        <v>129</v>
      </c>
      <c r="J75" s="34" t="s">
        <v>130</v>
      </c>
      <c r="K75" s="34" t="s">
        <v>29</v>
      </c>
      <c r="L75" s="35">
        <v>11224</v>
      </c>
      <c r="M75" s="31">
        <v>0</v>
      </c>
      <c r="N75" s="35">
        <v>260</v>
      </c>
      <c r="O75" s="35">
        <f t="shared" si="4"/>
        <v>11224</v>
      </c>
      <c r="P75" s="36">
        <f t="shared" si="5"/>
        <v>1</v>
      </c>
      <c r="Q75" s="37">
        <f t="shared" si="3"/>
        <v>11224</v>
      </c>
    </row>
    <row r="76" spans="4:17" x14ac:dyDescent="0.2">
      <c r="D76" s="30" t="s">
        <v>35</v>
      </c>
      <c r="E76" s="31" t="s">
        <v>49</v>
      </c>
      <c r="F76" s="32" t="s">
        <v>100</v>
      </c>
      <c r="G76" s="30" t="s">
        <v>50</v>
      </c>
      <c r="H76" s="31" t="s">
        <v>26</v>
      </c>
      <c r="I76" s="31" t="s">
        <v>131</v>
      </c>
      <c r="J76" s="34" t="s">
        <v>132</v>
      </c>
      <c r="K76" s="34" t="s">
        <v>29</v>
      </c>
      <c r="L76" s="35">
        <v>12511</v>
      </c>
      <c r="M76" s="31">
        <v>0</v>
      </c>
      <c r="N76" s="35">
        <v>260</v>
      </c>
      <c r="O76" s="35">
        <f t="shared" si="4"/>
        <v>12511</v>
      </c>
      <c r="P76" s="36">
        <f t="shared" si="5"/>
        <v>1</v>
      </c>
      <c r="Q76" s="37">
        <f t="shared" si="3"/>
        <v>12511</v>
      </c>
    </row>
    <row r="77" spans="4:17" x14ac:dyDescent="0.2">
      <c r="D77" s="30" t="s">
        <v>53</v>
      </c>
      <c r="E77" s="31" t="s">
        <v>54</v>
      </c>
      <c r="F77" s="32" t="s">
        <v>100</v>
      </c>
      <c r="G77" s="30" t="s">
        <v>50</v>
      </c>
      <c r="H77" s="31" t="s">
        <v>26</v>
      </c>
      <c r="I77" s="31" t="s">
        <v>133</v>
      </c>
      <c r="J77" s="34" t="s">
        <v>134</v>
      </c>
      <c r="K77" s="34" t="s">
        <v>29</v>
      </c>
      <c r="L77" s="35">
        <v>14717</v>
      </c>
      <c r="M77" s="31">
        <v>0</v>
      </c>
      <c r="N77" s="35">
        <v>260</v>
      </c>
      <c r="O77" s="35">
        <f t="shared" si="4"/>
        <v>14717</v>
      </c>
      <c r="P77" s="36">
        <f t="shared" si="5"/>
        <v>1</v>
      </c>
      <c r="Q77" s="37">
        <f t="shared" si="3"/>
        <v>14717</v>
      </c>
    </row>
    <row r="78" spans="4:17" x14ac:dyDescent="0.2">
      <c r="D78" s="30" t="s">
        <v>57</v>
      </c>
      <c r="E78" s="31" t="s">
        <v>135</v>
      </c>
      <c r="F78" s="32" t="s">
        <v>136</v>
      </c>
      <c r="G78" s="30" t="s">
        <v>50</v>
      </c>
      <c r="H78" s="31" t="s">
        <v>26</v>
      </c>
      <c r="I78" s="31" t="s">
        <v>137</v>
      </c>
      <c r="J78" s="34" t="s">
        <v>138</v>
      </c>
      <c r="K78" s="34" t="s">
        <v>29</v>
      </c>
      <c r="L78" s="35">
        <v>16132</v>
      </c>
      <c r="M78" s="31">
        <v>0</v>
      </c>
      <c r="N78" s="35">
        <v>300</v>
      </c>
      <c r="O78" s="35">
        <f t="shared" si="4"/>
        <v>16132</v>
      </c>
      <c r="P78" s="36">
        <f t="shared" si="5"/>
        <v>1</v>
      </c>
      <c r="Q78" s="37">
        <f t="shared" si="3"/>
        <v>16132</v>
      </c>
    </row>
    <row r="79" spans="4:17" x14ac:dyDescent="0.2">
      <c r="D79" s="30" t="s">
        <v>139</v>
      </c>
      <c r="E79" s="31" t="s">
        <v>140</v>
      </c>
      <c r="F79" s="32" t="s">
        <v>136</v>
      </c>
      <c r="G79" s="30" t="s">
        <v>50</v>
      </c>
      <c r="H79" s="31" t="s">
        <v>26</v>
      </c>
      <c r="I79" s="31" t="s">
        <v>141</v>
      </c>
      <c r="J79" s="34" t="s">
        <v>142</v>
      </c>
      <c r="K79" s="34" t="s">
        <v>29</v>
      </c>
      <c r="L79" s="35">
        <v>17718</v>
      </c>
      <c r="M79" s="31">
        <v>0</v>
      </c>
      <c r="N79" s="35">
        <v>300</v>
      </c>
      <c r="O79" s="35">
        <f t="shared" si="4"/>
        <v>17718</v>
      </c>
      <c r="P79" s="36">
        <f t="shared" si="5"/>
        <v>1</v>
      </c>
      <c r="Q79" s="37">
        <f t="shared" si="3"/>
        <v>17718</v>
      </c>
    </row>
    <row r="80" spans="4:17" x14ac:dyDescent="0.2">
      <c r="D80" s="30" t="s">
        <v>143</v>
      </c>
      <c r="E80" s="31" t="s">
        <v>144</v>
      </c>
      <c r="F80" s="32" t="s">
        <v>136</v>
      </c>
      <c r="G80" s="30" t="s">
        <v>145</v>
      </c>
      <c r="H80" s="31" t="s">
        <v>26</v>
      </c>
      <c r="I80" s="31" t="s">
        <v>146</v>
      </c>
      <c r="J80" s="34" t="s">
        <v>147</v>
      </c>
      <c r="K80" s="34" t="s">
        <v>29</v>
      </c>
      <c r="L80" s="35">
        <v>19580</v>
      </c>
      <c r="M80" s="31">
        <v>0</v>
      </c>
      <c r="N80" s="35">
        <v>300</v>
      </c>
      <c r="O80" s="35">
        <f t="shared" si="4"/>
        <v>19580</v>
      </c>
      <c r="P80" s="36">
        <f t="shared" si="5"/>
        <v>1</v>
      </c>
      <c r="Q80" s="37">
        <f t="shared" si="3"/>
        <v>19580</v>
      </c>
    </row>
    <row r="81" spans="4:17" x14ac:dyDescent="0.2">
      <c r="D81" s="30" t="s">
        <v>148</v>
      </c>
      <c r="E81" s="31" t="s">
        <v>149</v>
      </c>
      <c r="F81" s="32" t="s">
        <v>150</v>
      </c>
      <c r="G81" s="30" t="s">
        <v>145</v>
      </c>
      <c r="H81" s="31" t="s">
        <v>26</v>
      </c>
      <c r="I81" s="31" t="s">
        <v>151</v>
      </c>
      <c r="J81" s="34" t="s">
        <v>152</v>
      </c>
      <c r="K81" s="34" t="s">
        <v>29</v>
      </c>
      <c r="L81" s="35">
        <v>22142</v>
      </c>
      <c r="M81" s="31">
        <v>0</v>
      </c>
      <c r="N81" s="35">
        <v>322</v>
      </c>
      <c r="O81" s="35">
        <f t="shared" si="4"/>
        <v>22142</v>
      </c>
      <c r="P81" s="36">
        <f t="shared" si="5"/>
        <v>1</v>
      </c>
      <c r="Q81" s="37">
        <f t="shared" si="3"/>
        <v>22142</v>
      </c>
    </row>
    <row r="82" spans="4:17" x14ac:dyDescent="0.2">
      <c r="D82" s="30" t="s">
        <v>153</v>
      </c>
      <c r="E82" s="31" t="s">
        <v>154</v>
      </c>
      <c r="F82" s="32" t="s">
        <v>150</v>
      </c>
      <c r="G82" s="30" t="s">
        <v>145</v>
      </c>
      <c r="H82" s="31" t="s">
        <v>26</v>
      </c>
      <c r="I82" s="31" t="s">
        <v>155</v>
      </c>
      <c r="J82" s="34" t="s">
        <v>156</v>
      </c>
      <c r="K82" s="34" t="s">
        <v>29</v>
      </c>
      <c r="L82" s="35">
        <v>24627</v>
      </c>
      <c r="M82" s="31">
        <v>0</v>
      </c>
      <c r="N82" s="35">
        <v>322</v>
      </c>
      <c r="O82" s="35">
        <f t="shared" si="4"/>
        <v>24627</v>
      </c>
      <c r="P82" s="36">
        <f t="shared" si="5"/>
        <v>1</v>
      </c>
      <c r="Q82" s="37">
        <f t="shared" si="3"/>
        <v>24627</v>
      </c>
    </row>
    <row r="83" spans="4:17" ht="16" thickBot="1" x14ac:dyDescent="0.25">
      <c r="D83" s="38" t="s">
        <v>157</v>
      </c>
      <c r="E83" s="39" t="s">
        <v>158</v>
      </c>
      <c r="F83" s="40" t="s">
        <v>150</v>
      </c>
      <c r="G83" s="38" t="s">
        <v>159</v>
      </c>
      <c r="H83" s="39" t="s">
        <v>26</v>
      </c>
      <c r="I83" s="39" t="s">
        <v>160</v>
      </c>
      <c r="J83" s="42" t="s">
        <v>161</v>
      </c>
      <c r="K83" s="42" t="s">
        <v>29</v>
      </c>
      <c r="L83" s="43">
        <v>31964</v>
      </c>
      <c r="M83" s="39">
        <v>0</v>
      </c>
      <c r="N83" s="43">
        <v>420</v>
      </c>
      <c r="O83" s="43">
        <f t="shared" si="4"/>
        <v>31964</v>
      </c>
      <c r="P83" s="44">
        <f t="shared" si="5"/>
        <v>1</v>
      </c>
      <c r="Q83" s="45">
        <f t="shared" si="3"/>
        <v>31964</v>
      </c>
    </row>
    <row r="84" spans="4:17" x14ac:dyDescent="0.2">
      <c r="D84" s="46" t="s">
        <v>98</v>
      </c>
      <c r="E84" s="47" t="s">
        <v>99</v>
      </c>
      <c r="F84" s="48" t="s">
        <v>100</v>
      </c>
      <c r="G84" s="46" t="s">
        <v>101</v>
      </c>
      <c r="H84" s="47" t="s">
        <v>61</v>
      </c>
      <c r="I84" s="47" t="s">
        <v>162</v>
      </c>
      <c r="J84" s="50" t="s">
        <v>163</v>
      </c>
      <c r="K84" s="50" t="s">
        <v>29</v>
      </c>
      <c r="L84" s="51">
        <v>7355</v>
      </c>
      <c r="M84" s="47">
        <v>0</v>
      </c>
      <c r="N84" s="51">
        <v>219</v>
      </c>
      <c r="O84" s="51">
        <f t="shared" si="4"/>
        <v>7355</v>
      </c>
      <c r="P84" s="52">
        <f t="shared" si="5"/>
        <v>1</v>
      </c>
      <c r="Q84" s="53">
        <f t="shared" si="3"/>
        <v>7355</v>
      </c>
    </row>
    <row r="85" spans="4:17" x14ac:dyDescent="0.2">
      <c r="D85" s="30" t="s">
        <v>104</v>
      </c>
      <c r="E85" s="31" t="s">
        <v>39</v>
      </c>
      <c r="F85" s="32" t="s">
        <v>100</v>
      </c>
      <c r="G85" s="30" t="s">
        <v>101</v>
      </c>
      <c r="H85" s="31" t="s">
        <v>61</v>
      </c>
      <c r="I85" s="31" t="s">
        <v>164</v>
      </c>
      <c r="J85" s="34" t="s">
        <v>165</v>
      </c>
      <c r="K85" s="34" t="s">
        <v>29</v>
      </c>
      <c r="L85" s="35">
        <v>7414</v>
      </c>
      <c r="M85" s="31">
        <v>0</v>
      </c>
      <c r="N85" s="35">
        <v>219</v>
      </c>
      <c r="O85" s="35">
        <f t="shared" si="4"/>
        <v>7414</v>
      </c>
      <c r="P85" s="36">
        <f t="shared" si="5"/>
        <v>1</v>
      </c>
      <c r="Q85" s="37">
        <f t="shared" si="3"/>
        <v>7414</v>
      </c>
    </row>
    <row r="86" spans="4:17" x14ac:dyDescent="0.2">
      <c r="D86" s="30" t="s">
        <v>22</v>
      </c>
      <c r="E86" s="31" t="s">
        <v>23</v>
      </c>
      <c r="F86" s="32" t="s">
        <v>100</v>
      </c>
      <c r="G86" s="30" t="s">
        <v>101</v>
      </c>
      <c r="H86" s="31" t="s">
        <v>61</v>
      </c>
      <c r="I86" s="31" t="s">
        <v>166</v>
      </c>
      <c r="J86" s="34" t="s">
        <v>167</v>
      </c>
      <c r="K86" s="34" t="s">
        <v>29</v>
      </c>
      <c r="L86" s="35">
        <v>7456</v>
      </c>
      <c r="M86" s="31">
        <v>0</v>
      </c>
      <c r="N86" s="35">
        <v>219</v>
      </c>
      <c r="O86" s="35">
        <f t="shared" si="4"/>
        <v>7456</v>
      </c>
      <c r="P86" s="36">
        <f t="shared" si="5"/>
        <v>1</v>
      </c>
      <c r="Q86" s="37">
        <f t="shared" si="3"/>
        <v>7456</v>
      </c>
    </row>
    <row r="87" spans="4:17" x14ac:dyDescent="0.2">
      <c r="D87" s="30" t="s">
        <v>109</v>
      </c>
      <c r="E87" s="31" t="s">
        <v>44</v>
      </c>
      <c r="F87" s="32" t="s">
        <v>100</v>
      </c>
      <c r="G87" s="30" t="s">
        <v>101</v>
      </c>
      <c r="H87" s="31" t="s">
        <v>61</v>
      </c>
      <c r="I87" s="31" t="s">
        <v>168</v>
      </c>
      <c r="J87" s="34" t="s">
        <v>169</v>
      </c>
      <c r="K87" s="34" t="s">
        <v>29</v>
      </c>
      <c r="L87" s="35">
        <v>7526</v>
      </c>
      <c r="M87" s="31">
        <v>0</v>
      </c>
      <c r="N87" s="35">
        <v>219</v>
      </c>
      <c r="O87" s="35">
        <f t="shared" si="4"/>
        <v>7526</v>
      </c>
      <c r="P87" s="36">
        <f t="shared" si="5"/>
        <v>1</v>
      </c>
      <c r="Q87" s="37">
        <f t="shared" si="3"/>
        <v>7526</v>
      </c>
    </row>
    <row r="88" spans="4:17" x14ac:dyDescent="0.2">
      <c r="D88" s="30" t="s">
        <v>30</v>
      </c>
      <c r="E88" s="31" t="s">
        <v>31</v>
      </c>
      <c r="F88" s="32" t="s">
        <v>100</v>
      </c>
      <c r="G88" s="30" t="s">
        <v>101</v>
      </c>
      <c r="H88" s="31" t="s">
        <v>61</v>
      </c>
      <c r="I88" s="31" t="s">
        <v>170</v>
      </c>
      <c r="J88" s="34" t="s">
        <v>171</v>
      </c>
      <c r="K88" s="34" t="s">
        <v>29</v>
      </c>
      <c r="L88" s="35">
        <v>7903</v>
      </c>
      <c r="M88" s="31">
        <v>0</v>
      </c>
      <c r="N88" s="35">
        <v>219</v>
      </c>
      <c r="O88" s="35">
        <f t="shared" si="4"/>
        <v>7903</v>
      </c>
      <c r="P88" s="36">
        <f t="shared" si="5"/>
        <v>1</v>
      </c>
      <c r="Q88" s="37">
        <f t="shared" si="3"/>
        <v>7903</v>
      </c>
    </row>
    <row r="89" spans="4:17" x14ac:dyDescent="0.2">
      <c r="D89" s="30" t="s">
        <v>114</v>
      </c>
      <c r="E89" s="31" t="s">
        <v>115</v>
      </c>
      <c r="F89" s="32" t="s">
        <v>100</v>
      </c>
      <c r="G89" s="30" t="s">
        <v>101</v>
      </c>
      <c r="H89" s="31" t="s">
        <v>61</v>
      </c>
      <c r="I89" s="31" t="s">
        <v>172</v>
      </c>
      <c r="J89" s="34" t="s">
        <v>173</v>
      </c>
      <c r="K89" s="34" t="s">
        <v>29</v>
      </c>
      <c r="L89" s="35">
        <v>7917</v>
      </c>
      <c r="M89" s="31">
        <v>0</v>
      </c>
      <c r="N89" s="35">
        <v>219</v>
      </c>
      <c r="O89" s="35">
        <f t="shared" si="4"/>
        <v>7917</v>
      </c>
      <c r="P89" s="36">
        <f t="shared" si="5"/>
        <v>1</v>
      </c>
      <c r="Q89" s="37">
        <f t="shared" si="3"/>
        <v>7917</v>
      </c>
    </row>
    <row r="90" spans="4:17" x14ac:dyDescent="0.2">
      <c r="D90" s="30" t="s">
        <v>34</v>
      </c>
      <c r="E90" s="31" t="s">
        <v>35</v>
      </c>
      <c r="F90" s="32" t="s">
        <v>100</v>
      </c>
      <c r="G90" s="30" t="s">
        <v>41</v>
      </c>
      <c r="H90" s="31" t="s">
        <v>61</v>
      </c>
      <c r="I90" s="31" t="s">
        <v>174</v>
      </c>
      <c r="J90" s="34" t="s">
        <v>175</v>
      </c>
      <c r="K90" s="34" t="s">
        <v>29</v>
      </c>
      <c r="L90" s="35">
        <v>9093</v>
      </c>
      <c r="M90" s="31">
        <v>0</v>
      </c>
      <c r="N90" s="35">
        <v>228</v>
      </c>
      <c r="O90" s="35">
        <f t="shared" si="4"/>
        <v>9093</v>
      </c>
      <c r="P90" s="36">
        <f t="shared" si="5"/>
        <v>1</v>
      </c>
      <c r="Q90" s="37">
        <f t="shared" si="3"/>
        <v>9093</v>
      </c>
    </row>
    <row r="91" spans="4:17" x14ac:dyDescent="0.2">
      <c r="D91" s="30" t="s">
        <v>120</v>
      </c>
      <c r="E91" s="31" t="s">
        <v>121</v>
      </c>
      <c r="F91" s="32" t="s">
        <v>100</v>
      </c>
      <c r="G91" s="30" t="s">
        <v>41</v>
      </c>
      <c r="H91" s="31" t="s">
        <v>61</v>
      </c>
      <c r="I91" s="31" t="s">
        <v>176</v>
      </c>
      <c r="J91" s="34" t="s">
        <v>177</v>
      </c>
      <c r="K91" s="34" t="s">
        <v>29</v>
      </c>
      <c r="L91" s="35">
        <v>8018</v>
      </c>
      <c r="M91" s="31">
        <v>0</v>
      </c>
      <c r="N91" s="35">
        <v>256</v>
      </c>
      <c r="O91" s="35">
        <f t="shared" si="4"/>
        <v>8018</v>
      </c>
      <c r="P91" s="36">
        <f t="shared" si="5"/>
        <v>1</v>
      </c>
      <c r="Q91" s="37">
        <f t="shared" si="3"/>
        <v>8018</v>
      </c>
    </row>
    <row r="92" spans="4:17" x14ac:dyDescent="0.2">
      <c r="D92" s="30" t="s">
        <v>99</v>
      </c>
      <c r="E92" s="31" t="s">
        <v>53</v>
      </c>
      <c r="F92" s="32" t="s">
        <v>100</v>
      </c>
      <c r="G92" s="30" t="s">
        <v>124</v>
      </c>
      <c r="H92" s="31" t="s">
        <v>61</v>
      </c>
      <c r="I92" s="31" t="s">
        <v>178</v>
      </c>
      <c r="J92" s="34" t="s">
        <v>179</v>
      </c>
      <c r="K92" s="34" t="s">
        <v>29</v>
      </c>
      <c r="L92" s="35">
        <v>8048</v>
      </c>
      <c r="M92" s="31">
        <v>0</v>
      </c>
      <c r="N92" s="35">
        <v>256</v>
      </c>
      <c r="O92" s="35">
        <f t="shared" si="4"/>
        <v>8048</v>
      </c>
      <c r="P92" s="36">
        <f t="shared" si="5"/>
        <v>1</v>
      </c>
      <c r="Q92" s="37">
        <f t="shared" si="3"/>
        <v>8048</v>
      </c>
    </row>
    <row r="93" spans="4:17" x14ac:dyDescent="0.2">
      <c r="D93" s="30" t="s">
        <v>39</v>
      </c>
      <c r="E93" s="31" t="s">
        <v>40</v>
      </c>
      <c r="F93" s="32" t="s">
        <v>100</v>
      </c>
      <c r="G93" s="30" t="s">
        <v>50</v>
      </c>
      <c r="H93" s="31" t="s">
        <v>61</v>
      </c>
      <c r="I93" s="31" t="s">
        <v>180</v>
      </c>
      <c r="J93" s="34" t="s">
        <v>181</v>
      </c>
      <c r="K93" s="34" t="s">
        <v>29</v>
      </c>
      <c r="L93" s="35">
        <v>8695</v>
      </c>
      <c r="M93" s="31">
        <v>0</v>
      </c>
      <c r="N93" s="35">
        <v>260</v>
      </c>
      <c r="O93" s="35">
        <f t="shared" si="4"/>
        <v>8695</v>
      </c>
      <c r="P93" s="36">
        <f t="shared" si="5"/>
        <v>1</v>
      </c>
      <c r="Q93" s="37">
        <f t="shared" si="3"/>
        <v>8695</v>
      </c>
    </row>
    <row r="94" spans="4:17" x14ac:dyDescent="0.2">
      <c r="D94" s="30" t="s">
        <v>44</v>
      </c>
      <c r="E94" s="31" t="s">
        <v>45</v>
      </c>
      <c r="F94" s="32" t="s">
        <v>100</v>
      </c>
      <c r="G94" s="30" t="s">
        <v>50</v>
      </c>
      <c r="H94" s="31" t="s">
        <v>61</v>
      </c>
      <c r="I94" s="31" t="s">
        <v>182</v>
      </c>
      <c r="J94" s="34" t="s">
        <v>183</v>
      </c>
      <c r="K94" s="34" t="s">
        <v>29</v>
      </c>
      <c r="L94" s="35">
        <v>10023</v>
      </c>
      <c r="M94" s="31">
        <v>0</v>
      </c>
      <c r="N94" s="35">
        <v>260</v>
      </c>
      <c r="O94" s="35">
        <f t="shared" si="4"/>
        <v>10023</v>
      </c>
      <c r="P94" s="36">
        <f t="shared" si="5"/>
        <v>1</v>
      </c>
      <c r="Q94" s="37">
        <f t="shared" si="3"/>
        <v>10023</v>
      </c>
    </row>
    <row r="95" spans="4:17" x14ac:dyDescent="0.2">
      <c r="D95" s="30" t="s">
        <v>35</v>
      </c>
      <c r="E95" s="31" t="s">
        <v>49</v>
      </c>
      <c r="F95" s="32" t="s">
        <v>100</v>
      </c>
      <c r="G95" s="30" t="s">
        <v>50</v>
      </c>
      <c r="H95" s="31" t="s">
        <v>61</v>
      </c>
      <c r="I95" s="31" t="s">
        <v>184</v>
      </c>
      <c r="J95" s="34" t="s">
        <v>185</v>
      </c>
      <c r="K95" s="34" t="s">
        <v>29</v>
      </c>
      <c r="L95" s="35">
        <v>11483</v>
      </c>
      <c r="M95" s="31">
        <v>0</v>
      </c>
      <c r="N95" s="35">
        <v>260</v>
      </c>
      <c r="O95" s="35">
        <f t="shared" si="4"/>
        <v>11483</v>
      </c>
      <c r="P95" s="36">
        <f t="shared" si="5"/>
        <v>1</v>
      </c>
      <c r="Q95" s="37">
        <f t="shared" si="3"/>
        <v>11483</v>
      </c>
    </row>
    <row r="96" spans="4:17" x14ac:dyDescent="0.2">
      <c r="D96" s="30" t="s">
        <v>53</v>
      </c>
      <c r="E96" s="31" t="s">
        <v>54</v>
      </c>
      <c r="F96" s="32" t="s">
        <v>100</v>
      </c>
      <c r="G96" s="30" t="s">
        <v>50</v>
      </c>
      <c r="H96" s="31" t="s">
        <v>61</v>
      </c>
      <c r="I96" s="31" t="s">
        <v>186</v>
      </c>
      <c r="J96" s="34" t="s">
        <v>187</v>
      </c>
      <c r="K96" s="34" t="s">
        <v>29</v>
      </c>
      <c r="L96" s="35">
        <v>12924</v>
      </c>
      <c r="M96" s="31">
        <v>0</v>
      </c>
      <c r="N96" s="35">
        <v>260</v>
      </c>
      <c r="O96" s="35">
        <f t="shared" si="4"/>
        <v>12924</v>
      </c>
      <c r="P96" s="36">
        <f t="shared" si="5"/>
        <v>1</v>
      </c>
      <c r="Q96" s="37">
        <f t="shared" si="3"/>
        <v>12924</v>
      </c>
    </row>
    <row r="97" spans="4:17" x14ac:dyDescent="0.2">
      <c r="D97" s="30" t="s">
        <v>57</v>
      </c>
      <c r="E97" s="31" t="s">
        <v>135</v>
      </c>
      <c r="F97" s="32" t="s">
        <v>136</v>
      </c>
      <c r="G97" s="30" t="s">
        <v>50</v>
      </c>
      <c r="H97" s="31" t="s">
        <v>61</v>
      </c>
      <c r="I97" s="31" t="s">
        <v>188</v>
      </c>
      <c r="J97" s="34" t="s">
        <v>189</v>
      </c>
      <c r="K97" s="34" t="s">
        <v>29</v>
      </c>
      <c r="L97" s="35">
        <v>14284</v>
      </c>
      <c r="M97" s="31">
        <v>0</v>
      </c>
      <c r="N97" s="35">
        <v>300</v>
      </c>
      <c r="O97" s="35">
        <f t="shared" si="4"/>
        <v>14284</v>
      </c>
      <c r="P97" s="36">
        <f t="shared" si="5"/>
        <v>1</v>
      </c>
      <c r="Q97" s="37">
        <f t="shared" si="3"/>
        <v>14284</v>
      </c>
    </row>
    <row r="98" spans="4:17" x14ac:dyDescent="0.2">
      <c r="D98" s="30" t="s">
        <v>139</v>
      </c>
      <c r="E98" s="31" t="s">
        <v>140</v>
      </c>
      <c r="F98" s="32" t="s">
        <v>136</v>
      </c>
      <c r="G98" s="30" t="s">
        <v>50</v>
      </c>
      <c r="H98" s="31" t="s">
        <v>61</v>
      </c>
      <c r="I98" s="31" t="s">
        <v>190</v>
      </c>
      <c r="J98" s="34" t="s">
        <v>191</v>
      </c>
      <c r="K98" s="34" t="s">
        <v>29</v>
      </c>
      <c r="L98" s="35">
        <v>15443</v>
      </c>
      <c r="M98" s="31">
        <v>0</v>
      </c>
      <c r="N98" s="35">
        <v>300</v>
      </c>
      <c r="O98" s="35">
        <f t="shared" si="4"/>
        <v>15443</v>
      </c>
      <c r="P98" s="36">
        <f t="shared" si="5"/>
        <v>1</v>
      </c>
      <c r="Q98" s="37">
        <f t="shared" si="3"/>
        <v>15443</v>
      </c>
    </row>
    <row r="99" spans="4:17" x14ac:dyDescent="0.2">
      <c r="D99" s="30" t="s">
        <v>143</v>
      </c>
      <c r="E99" s="31" t="s">
        <v>144</v>
      </c>
      <c r="F99" s="32" t="s">
        <v>136</v>
      </c>
      <c r="G99" s="30" t="s">
        <v>145</v>
      </c>
      <c r="H99" s="31" t="s">
        <v>61</v>
      </c>
      <c r="I99" s="31" t="s">
        <v>192</v>
      </c>
      <c r="J99" s="34" t="s">
        <v>193</v>
      </c>
      <c r="K99" s="34" t="s">
        <v>29</v>
      </c>
      <c r="L99" s="35">
        <v>17224</v>
      </c>
      <c r="M99" s="31">
        <v>0</v>
      </c>
      <c r="N99" s="35">
        <v>300</v>
      </c>
      <c r="O99" s="35">
        <f t="shared" si="4"/>
        <v>17224</v>
      </c>
      <c r="P99" s="36">
        <f t="shared" si="5"/>
        <v>1</v>
      </c>
      <c r="Q99" s="37">
        <f t="shared" si="3"/>
        <v>17224</v>
      </c>
    </row>
    <row r="100" spans="4:17" x14ac:dyDescent="0.2">
      <c r="D100" s="30" t="s">
        <v>148</v>
      </c>
      <c r="E100" s="31" t="s">
        <v>149</v>
      </c>
      <c r="F100" s="32" t="s">
        <v>150</v>
      </c>
      <c r="G100" s="30" t="s">
        <v>145</v>
      </c>
      <c r="H100" s="31" t="s">
        <v>61</v>
      </c>
      <c r="I100" s="31" t="s">
        <v>194</v>
      </c>
      <c r="J100" s="34" t="s">
        <v>195</v>
      </c>
      <c r="K100" s="34" t="s">
        <v>29</v>
      </c>
      <c r="L100" s="35">
        <v>19701</v>
      </c>
      <c r="M100" s="31">
        <v>0</v>
      </c>
      <c r="N100" s="35">
        <v>322</v>
      </c>
      <c r="O100" s="35">
        <f t="shared" si="4"/>
        <v>19701</v>
      </c>
      <c r="P100" s="36">
        <f t="shared" si="5"/>
        <v>1</v>
      </c>
      <c r="Q100" s="37">
        <f t="shared" si="3"/>
        <v>19701</v>
      </c>
    </row>
    <row r="101" spans="4:17" x14ac:dyDescent="0.2">
      <c r="D101" s="30" t="s">
        <v>153</v>
      </c>
      <c r="E101" s="31" t="s">
        <v>154</v>
      </c>
      <c r="F101" s="32" t="s">
        <v>150</v>
      </c>
      <c r="G101" s="30" t="s">
        <v>145</v>
      </c>
      <c r="H101" s="31" t="s">
        <v>61</v>
      </c>
      <c r="I101" s="31" t="s">
        <v>196</v>
      </c>
      <c r="J101" s="34" t="s">
        <v>197</v>
      </c>
      <c r="K101" s="34" t="s">
        <v>29</v>
      </c>
      <c r="L101" s="35">
        <v>21855</v>
      </c>
      <c r="M101" s="31">
        <v>0</v>
      </c>
      <c r="N101" s="35">
        <v>322</v>
      </c>
      <c r="O101" s="35">
        <f t="shared" si="4"/>
        <v>21855</v>
      </c>
      <c r="P101" s="36">
        <f t="shared" si="5"/>
        <v>1</v>
      </c>
      <c r="Q101" s="37">
        <f t="shared" si="3"/>
        <v>21855</v>
      </c>
    </row>
    <row r="102" spans="4:17" ht="16" thickBot="1" x14ac:dyDescent="0.25">
      <c r="D102" s="54" t="s">
        <v>157</v>
      </c>
      <c r="E102" s="55" t="s">
        <v>158</v>
      </c>
      <c r="F102" s="56" t="s">
        <v>150</v>
      </c>
      <c r="G102" s="54" t="s">
        <v>159</v>
      </c>
      <c r="H102" s="55" t="s">
        <v>61</v>
      </c>
      <c r="I102" s="55" t="s">
        <v>198</v>
      </c>
      <c r="J102" s="58" t="s">
        <v>199</v>
      </c>
      <c r="K102" s="58" t="s">
        <v>29</v>
      </c>
      <c r="L102" s="59">
        <v>28686</v>
      </c>
      <c r="M102" s="55">
        <v>0</v>
      </c>
      <c r="N102" s="59">
        <v>420</v>
      </c>
      <c r="O102" s="59">
        <f t="shared" si="4"/>
        <v>28686</v>
      </c>
      <c r="P102" s="60">
        <f t="shared" si="5"/>
        <v>1</v>
      </c>
      <c r="Q102" s="61">
        <f t="shared" si="3"/>
        <v>28686</v>
      </c>
    </row>
    <row r="103" spans="4:17" x14ac:dyDescent="0.2">
      <c r="D103" s="22" t="s">
        <v>98</v>
      </c>
      <c r="E103" s="23" t="s">
        <v>99</v>
      </c>
      <c r="F103" s="24" t="s">
        <v>100</v>
      </c>
      <c r="G103" s="22" t="s">
        <v>101</v>
      </c>
      <c r="H103" s="23" t="s">
        <v>200</v>
      </c>
      <c r="I103" s="23" t="s">
        <v>201</v>
      </c>
      <c r="J103" s="26" t="s">
        <v>202</v>
      </c>
      <c r="K103" s="26" t="s">
        <v>29</v>
      </c>
      <c r="L103" s="27">
        <v>7933</v>
      </c>
      <c r="M103" s="23">
        <v>0</v>
      </c>
      <c r="N103" s="27">
        <v>219</v>
      </c>
      <c r="O103" s="27">
        <f t="shared" si="4"/>
        <v>7933</v>
      </c>
      <c r="P103" s="28">
        <f t="shared" si="5"/>
        <v>1</v>
      </c>
      <c r="Q103" s="29">
        <f>O103*P103</f>
        <v>7933</v>
      </c>
    </row>
    <row r="104" spans="4:17" x14ac:dyDescent="0.2">
      <c r="D104" s="30" t="s">
        <v>104</v>
      </c>
      <c r="E104" s="31" t="s">
        <v>39</v>
      </c>
      <c r="F104" s="32" t="s">
        <v>100</v>
      </c>
      <c r="G104" s="30" t="s">
        <v>101</v>
      </c>
      <c r="H104" s="31" t="s">
        <v>200</v>
      </c>
      <c r="I104" s="31" t="s">
        <v>203</v>
      </c>
      <c r="J104" s="34" t="s">
        <v>204</v>
      </c>
      <c r="K104" s="34" t="s">
        <v>29</v>
      </c>
      <c r="L104" s="35">
        <v>8013</v>
      </c>
      <c r="M104" s="31">
        <v>0</v>
      </c>
      <c r="N104" s="35">
        <v>219</v>
      </c>
      <c r="O104" s="35">
        <f t="shared" si="4"/>
        <v>8013</v>
      </c>
      <c r="P104" s="36">
        <f t="shared" si="5"/>
        <v>1</v>
      </c>
      <c r="Q104" s="37">
        <f t="shared" si="3"/>
        <v>8013</v>
      </c>
    </row>
    <row r="105" spans="4:17" x14ac:dyDescent="0.2">
      <c r="D105" s="30" t="s">
        <v>22</v>
      </c>
      <c r="E105" s="31" t="s">
        <v>23</v>
      </c>
      <c r="F105" s="32" t="s">
        <v>100</v>
      </c>
      <c r="G105" s="30" t="s">
        <v>101</v>
      </c>
      <c r="H105" s="31" t="s">
        <v>200</v>
      </c>
      <c r="I105" s="31" t="s">
        <v>205</v>
      </c>
      <c r="J105" s="34" t="s">
        <v>206</v>
      </c>
      <c r="K105" s="34" t="s">
        <v>29</v>
      </c>
      <c r="L105" s="35">
        <v>8059</v>
      </c>
      <c r="M105" s="31">
        <v>0</v>
      </c>
      <c r="N105" s="35">
        <v>219</v>
      </c>
      <c r="O105" s="35">
        <f t="shared" si="4"/>
        <v>8059</v>
      </c>
      <c r="P105" s="36">
        <f t="shared" si="5"/>
        <v>1</v>
      </c>
      <c r="Q105" s="37">
        <f t="shared" si="3"/>
        <v>8059</v>
      </c>
    </row>
    <row r="106" spans="4:17" x14ac:dyDescent="0.2">
      <c r="D106" s="30" t="s">
        <v>109</v>
      </c>
      <c r="E106" s="31" t="s">
        <v>44</v>
      </c>
      <c r="F106" s="32" t="s">
        <v>100</v>
      </c>
      <c r="G106" s="30" t="s">
        <v>101</v>
      </c>
      <c r="H106" s="31" t="s">
        <v>200</v>
      </c>
      <c r="I106" s="31" t="s">
        <v>207</v>
      </c>
      <c r="J106" s="34" t="s">
        <v>208</v>
      </c>
      <c r="K106" s="34" t="s">
        <v>29</v>
      </c>
      <c r="L106" s="35">
        <v>8166</v>
      </c>
      <c r="M106" s="31">
        <v>0</v>
      </c>
      <c r="N106" s="35">
        <v>219</v>
      </c>
      <c r="O106" s="35">
        <f t="shared" si="4"/>
        <v>8166</v>
      </c>
      <c r="P106" s="36">
        <f t="shared" si="5"/>
        <v>1</v>
      </c>
      <c r="Q106" s="37">
        <f t="shared" si="3"/>
        <v>8166</v>
      </c>
    </row>
    <row r="107" spans="4:17" x14ac:dyDescent="0.2">
      <c r="D107" s="30" t="s">
        <v>30</v>
      </c>
      <c r="E107" s="31" t="s">
        <v>31</v>
      </c>
      <c r="F107" s="32" t="s">
        <v>100</v>
      </c>
      <c r="G107" s="30" t="s">
        <v>101</v>
      </c>
      <c r="H107" s="31" t="s">
        <v>200</v>
      </c>
      <c r="I107" s="31" t="s">
        <v>209</v>
      </c>
      <c r="J107" s="34" t="s">
        <v>210</v>
      </c>
      <c r="K107" s="34" t="s">
        <v>29</v>
      </c>
      <c r="L107" s="35">
        <v>8546</v>
      </c>
      <c r="M107" s="31">
        <v>0</v>
      </c>
      <c r="N107" s="35">
        <v>219</v>
      </c>
      <c r="O107" s="35">
        <f t="shared" si="4"/>
        <v>8546</v>
      </c>
      <c r="P107" s="36">
        <f t="shared" si="5"/>
        <v>1</v>
      </c>
      <c r="Q107" s="37">
        <f t="shared" si="3"/>
        <v>8546</v>
      </c>
    </row>
    <row r="108" spans="4:17" x14ac:dyDescent="0.2">
      <c r="D108" s="30" t="s">
        <v>114</v>
      </c>
      <c r="E108" s="31" t="s">
        <v>115</v>
      </c>
      <c r="F108" s="32" t="s">
        <v>100</v>
      </c>
      <c r="G108" s="30" t="s">
        <v>101</v>
      </c>
      <c r="H108" s="31" t="s">
        <v>200</v>
      </c>
      <c r="I108" s="31" t="s">
        <v>211</v>
      </c>
      <c r="J108" s="34" t="s">
        <v>212</v>
      </c>
      <c r="K108" s="34" t="s">
        <v>29</v>
      </c>
      <c r="L108" s="35">
        <v>8578</v>
      </c>
      <c r="M108" s="31">
        <v>0</v>
      </c>
      <c r="N108" s="35">
        <v>219</v>
      </c>
      <c r="O108" s="35">
        <f t="shared" si="4"/>
        <v>8578</v>
      </c>
      <c r="P108" s="36">
        <f t="shared" si="5"/>
        <v>1</v>
      </c>
      <c r="Q108" s="37">
        <f t="shared" si="3"/>
        <v>8578</v>
      </c>
    </row>
    <row r="109" spans="4:17" x14ac:dyDescent="0.2">
      <c r="D109" s="30" t="s">
        <v>34</v>
      </c>
      <c r="E109" s="31" t="s">
        <v>35</v>
      </c>
      <c r="F109" s="32" t="s">
        <v>100</v>
      </c>
      <c r="G109" s="30" t="s">
        <v>41</v>
      </c>
      <c r="H109" s="31" t="s">
        <v>200</v>
      </c>
      <c r="I109" s="31" t="s">
        <v>213</v>
      </c>
      <c r="J109" s="34" t="s">
        <v>214</v>
      </c>
      <c r="K109" s="34" t="s">
        <v>29</v>
      </c>
      <c r="L109" s="35">
        <v>8685</v>
      </c>
      <c r="M109" s="31">
        <v>0</v>
      </c>
      <c r="N109" s="35">
        <v>228</v>
      </c>
      <c r="O109" s="35">
        <f t="shared" si="4"/>
        <v>8685</v>
      </c>
      <c r="P109" s="36">
        <f t="shared" si="5"/>
        <v>1</v>
      </c>
      <c r="Q109" s="37">
        <f t="shared" si="3"/>
        <v>8685</v>
      </c>
    </row>
    <row r="110" spans="4:17" x14ac:dyDescent="0.2">
      <c r="D110" s="30" t="s">
        <v>120</v>
      </c>
      <c r="E110" s="31" t="s">
        <v>121</v>
      </c>
      <c r="F110" s="32" t="s">
        <v>100</v>
      </c>
      <c r="G110" s="30" t="s">
        <v>41</v>
      </c>
      <c r="H110" s="31" t="s">
        <v>200</v>
      </c>
      <c r="I110" s="31" t="s">
        <v>215</v>
      </c>
      <c r="J110" s="34" t="s">
        <v>216</v>
      </c>
      <c r="K110" s="34" t="s">
        <v>29</v>
      </c>
      <c r="L110" s="35">
        <v>9215</v>
      </c>
      <c r="M110" s="31">
        <v>0</v>
      </c>
      <c r="N110" s="35">
        <v>256</v>
      </c>
      <c r="O110" s="35">
        <f t="shared" si="4"/>
        <v>9215</v>
      </c>
      <c r="P110" s="36">
        <f t="shared" si="5"/>
        <v>1</v>
      </c>
      <c r="Q110" s="37">
        <f t="shared" si="3"/>
        <v>9215</v>
      </c>
    </row>
    <row r="111" spans="4:17" x14ac:dyDescent="0.2">
      <c r="D111" s="30" t="s">
        <v>99</v>
      </c>
      <c r="E111" s="31" t="s">
        <v>53</v>
      </c>
      <c r="F111" s="32" t="s">
        <v>100</v>
      </c>
      <c r="G111" s="30" t="s">
        <v>124</v>
      </c>
      <c r="H111" s="31" t="s">
        <v>200</v>
      </c>
      <c r="I111" s="31" t="s">
        <v>217</v>
      </c>
      <c r="J111" s="34" t="s">
        <v>218</v>
      </c>
      <c r="K111" s="34" t="s">
        <v>29</v>
      </c>
      <c r="L111" s="35">
        <v>9227</v>
      </c>
      <c r="M111" s="31">
        <v>0</v>
      </c>
      <c r="N111" s="35">
        <v>256</v>
      </c>
      <c r="O111" s="35">
        <f t="shared" si="4"/>
        <v>9227</v>
      </c>
      <c r="P111" s="36">
        <f t="shared" si="5"/>
        <v>1</v>
      </c>
      <c r="Q111" s="37">
        <f t="shared" si="3"/>
        <v>9227</v>
      </c>
    </row>
    <row r="112" spans="4:17" x14ac:dyDescent="0.2">
      <c r="D112" s="30" t="s">
        <v>39</v>
      </c>
      <c r="E112" s="31" t="s">
        <v>40</v>
      </c>
      <c r="F112" s="32" t="s">
        <v>100</v>
      </c>
      <c r="G112" s="30" t="s">
        <v>50</v>
      </c>
      <c r="H112" s="31" t="s">
        <v>200</v>
      </c>
      <c r="I112" s="31" t="s">
        <v>219</v>
      </c>
      <c r="J112" s="34" t="s">
        <v>220</v>
      </c>
      <c r="K112" s="34" t="s">
        <v>29</v>
      </c>
      <c r="L112" s="35">
        <v>10062</v>
      </c>
      <c r="M112" s="31">
        <v>0</v>
      </c>
      <c r="N112" s="35">
        <v>260</v>
      </c>
      <c r="O112" s="35">
        <f t="shared" si="4"/>
        <v>10062</v>
      </c>
      <c r="P112" s="36">
        <f t="shared" si="5"/>
        <v>1</v>
      </c>
      <c r="Q112" s="37">
        <f t="shared" si="3"/>
        <v>10062</v>
      </c>
    </row>
    <row r="113" spans="4:17" x14ac:dyDescent="0.2">
      <c r="D113" s="30" t="s">
        <v>44</v>
      </c>
      <c r="E113" s="31" t="s">
        <v>45</v>
      </c>
      <c r="F113" s="32" t="s">
        <v>100</v>
      </c>
      <c r="G113" s="30" t="s">
        <v>50</v>
      </c>
      <c r="H113" s="31" t="s">
        <v>200</v>
      </c>
      <c r="I113" s="31" t="s">
        <v>221</v>
      </c>
      <c r="J113" s="34" t="s">
        <v>222</v>
      </c>
      <c r="K113" s="34" t="s">
        <v>29</v>
      </c>
      <c r="L113" s="35">
        <v>11523</v>
      </c>
      <c r="M113" s="31">
        <v>0</v>
      </c>
      <c r="N113" s="35">
        <v>260</v>
      </c>
      <c r="O113" s="35">
        <f t="shared" si="4"/>
        <v>11523</v>
      </c>
      <c r="P113" s="36">
        <f t="shared" si="5"/>
        <v>1</v>
      </c>
      <c r="Q113" s="37">
        <f t="shared" si="3"/>
        <v>11523</v>
      </c>
    </row>
    <row r="114" spans="4:17" x14ac:dyDescent="0.2">
      <c r="D114" s="30" t="s">
        <v>35</v>
      </c>
      <c r="E114" s="31" t="s">
        <v>49</v>
      </c>
      <c r="F114" s="32" t="s">
        <v>100</v>
      </c>
      <c r="G114" s="30" t="s">
        <v>50</v>
      </c>
      <c r="H114" s="31" t="s">
        <v>200</v>
      </c>
      <c r="I114" s="31" t="s">
        <v>223</v>
      </c>
      <c r="J114" s="34" t="s">
        <v>224</v>
      </c>
      <c r="K114" s="34" t="s">
        <v>29</v>
      </c>
      <c r="L114" s="35">
        <v>12946</v>
      </c>
      <c r="M114" s="31">
        <v>0</v>
      </c>
      <c r="N114" s="35">
        <v>260</v>
      </c>
      <c r="O114" s="35">
        <f t="shared" si="4"/>
        <v>12946</v>
      </c>
      <c r="P114" s="36">
        <f t="shared" si="5"/>
        <v>1</v>
      </c>
      <c r="Q114" s="37">
        <f t="shared" si="3"/>
        <v>12946</v>
      </c>
    </row>
    <row r="115" spans="4:17" x14ac:dyDescent="0.2">
      <c r="D115" s="30" t="s">
        <v>53</v>
      </c>
      <c r="E115" s="31" t="s">
        <v>54</v>
      </c>
      <c r="F115" s="32" t="s">
        <v>100</v>
      </c>
      <c r="G115" s="30" t="s">
        <v>50</v>
      </c>
      <c r="H115" s="31" t="s">
        <v>200</v>
      </c>
      <c r="I115" s="31" t="s">
        <v>225</v>
      </c>
      <c r="J115" s="34" t="s">
        <v>226</v>
      </c>
      <c r="K115" s="34" t="s">
        <v>29</v>
      </c>
      <c r="L115" s="35">
        <v>15782</v>
      </c>
      <c r="M115" s="31">
        <v>0</v>
      </c>
      <c r="N115" s="35">
        <v>260</v>
      </c>
      <c r="O115" s="35">
        <f t="shared" si="4"/>
        <v>15782</v>
      </c>
      <c r="P115" s="36">
        <f t="shared" si="5"/>
        <v>1</v>
      </c>
      <c r="Q115" s="37">
        <f t="shared" si="3"/>
        <v>15782</v>
      </c>
    </row>
    <row r="116" spans="4:17" x14ac:dyDescent="0.2">
      <c r="D116" s="30" t="s">
        <v>57</v>
      </c>
      <c r="E116" s="31" t="s">
        <v>135</v>
      </c>
      <c r="F116" s="32" t="s">
        <v>136</v>
      </c>
      <c r="G116" s="30" t="s">
        <v>50</v>
      </c>
      <c r="H116" s="31" t="s">
        <v>200</v>
      </c>
      <c r="I116" s="31" t="s">
        <v>227</v>
      </c>
      <c r="J116" s="34" t="s">
        <v>228</v>
      </c>
      <c r="K116" s="34" t="s">
        <v>29</v>
      </c>
      <c r="L116" s="35">
        <v>17427</v>
      </c>
      <c r="M116" s="31">
        <v>0</v>
      </c>
      <c r="N116" s="35">
        <v>300</v>
      </c>
      <c r="O116" s="35">
        <f t="shared" si="4"/>
        <v>17427</v>
      </c>
      <c r="P116" s="36">
        <f t="shared" si="5"/>
        <v>1</v>
      </c>
      <c r="Q116" s="37">
        <f t="shared" si="3"/>
        <v>17427</v>
      </c>
    </row>
    <row r="117" spans="4:17" x14ac:dyDescent="0.2">
      <c r="D117" s="30" t="s">
        <v>139</v>
      </c>
      <c r="E117" s="31" t="s">
        <v>140</v>
      </c>
      <c r="F117" s="32" t="s">
        <v>136</v>
      </c>
      <c r="G117" s="30" t="s">
        <v>50</v>
      </c>
      <c r="H117" s="31" t="s">
        <v>200</v>
      </c>
      <c r="I117" s="31" t="s">
        <v>229</v>
      </c>
      <c r="J117" s="34" t="s">
        <v>230</v>
      </c>
      <c r="K117" s="34" t="s">
        <v>29</v>
      </c>
      <c r="L117" s="35">
        <v>19168</v>
      </c>
      <c r="M117" s="31">
        <v>0</v>
      </c>
      <c r="N117" s="35">
        <v>300</v>
      </c>
      <c r="O117" s="35">
        <f t="shared" si="4"/>
        <v>19168</v>
      </c>
      <c r="P117" s="36">
        <f t="shared" si="5"/>
        <v>1</v>
      </c>
      <c r="Q117" s="37">
        <f t="shared" si="3"/>
        <v>19168</v>
      </c>
    </row>
    <row r="118" spans="4:17" x14ac:dyDescent="0.2">
      <c r="D118" s="30" t="s">
        <v>143</v>
      </c>
      <c r="E118" s="31" t="s">
        <v>144</v>
      </c>
      <c r="F118" s="32" t="s">
        <v>136</v>
      </c>
      <c r="G118" s="30" t="s">
        <v>145</v>
      </c>
      <c r="H118" s="31" t="s">
        <v>200</v>
      </c>
      <c r="I118" s="31" t="s">
        <v>231</v>
      </c>
      <c r="J118" s="34" t="s">
        <v>232</v>
      </c>
      <c r="K118" s="34" t="s">
        <v>29</v>
      </c>
      <c r="L118" s="35">
        <v>21315</v>
      </c>
      <c r="M118" s="31">
        <v>0</v>
      </c>
      <c r="N118" s="35">
        <v>300</v>
      </c>
      <c r="O118" s="35">
        <f t="shared" si="4"/>
        <v>21315</v>
      </c>
      <c r="P118" s="36">
        <f t="shared" si="5"/>
        <v>1</v>
      </c>
      <c r="Q118" s="37">
        <f t="shared" si="3"/>
        <v>21315</v>
      </c>
    </row>
    <row r="119" spans="4:17" x14ac:dyDescent="0.2">
      <c r="D119" s="30" t="s">
        <v>148</v>
      </c>
      <c r="E119" s="31" t="s">
        <v>149</v>
      </c>
      <c r="F119" s="32" t="s">
        <v>150</v>
      </c>
      <c r="G119" s="30" t="s">
        <v>145</v>
      </c>
      <c r="H119" s="31" t="s">
        <v>200</v>
      </c>
      <c r="I119" s="31" t="s">
        <v>233</v>
      </c>
      <c r="J119" s="34" t="s">
        <v>234</v>
      </c>
      <c r="K119" s="34" t="s">
        <v>29</v>
      </c>
      <c r="L119" s="35">
        <v>24224</v>
      </c>
      <c r="M119" s="31">
        <v>0</v>
      </c>
      <c r="N119" s="35">
        <v>322</v>
      </c>
      <c r="O119" s="35">
        <f t="shared" si="4"/>
        <v>24224</v>
      </c>
      <c r="P119" s="36">
        <f t="shared" si="5"/>
        <v>1</v>
      </c>
      <c r="Q119" s="37">
        <f t="shared" si="3"/>
        <v>24224</v>
      </c>
    </row>
    <row r="120" spans="4:17" x14ac:dyDescent="0.2">
      <c r="D120" s="30" t="s">
        <v>153</v>
      </c>
      <c r="E120" s="31" t="s">
        <v>154</v>
      </c>
      <c r="F120" s="32" t="s">
        <v>150</v>
      </c>
      <c r="G120" s="30" t="s">
        <v>145</v>
      </c>
      <c r="H120" s="31" t="s">
        <v>200</v>
      </c>
      <c r="I120" s="31" t="s">
        <v>235</v>
      </c>
      <c r="J120" s="34" t="s">
        <v>236</v>
      </c>
      <c r="K120" s="34" t="s">
        <v>29</v>
      </c>
      <c r="L120" s="35">
        <v>28185</v>
      </c>
      <c r="M120" s="31">
        <v>0</v>
      </c>
      <c r="N120" s="35">
        <v>322</v>
      </c>
      <c r="O120" s="35">
        <f t="shared" si="4"/>
        <v>28185</v>
      </c>
      <c r="P120" s="36">
        <f t="shared" si="5"/>
        <v>1</v>
      </c>
      <c r="Q120" s="37">
        <f t="shared" si="3"/>
        <v>28185</v>
      </c>
    </row>
    <row r="121" spans="4:17" ht="16" thickBot="1" x14ac:dyDescent="0.25">
      <c r="D121" s="38" t="s">
        <v>157</v>
      </c>
      <c r="E121" s="39" t="s">
        <v>158</v>
      </c>
      <c r="F121" s="40" t="s">
        <v>150</v>
      </c>
      <c r="G121" s="38" t="s">
        <v>159</v>
      </c>
      <c r="H121" s="39" t="s">
        <v>200</v>
      </c>
      <c r="I121" s="39" t="s">
        <v>237</v>
      </c>
      <c r="J121" s="42" t="s">
        <v>238</v>
      </c>
      <c r="K121" s="42" t="s">
        <v>29</v>
      </c>
      <c r="L121" s="43">
        <v>36277</v>
      </c>
      <c r="M121" s="39">
        <v>0</v>
      </c>
      <c r="N121" s="43">
        <v>420</v>
      </c>
      <c r="O121" s="43">
        <f t="shared" si="4"/>
        <v>36277</v>
      </c>
      <c r="P121" s="44">
        <f t="shared" si="5"/>
        <v>1</v>
      </c>
      <c r="Q121" s="45">
        <f t="shared" si="3"/>
        <v>36277</v>
      </c>
    </row>
  </sheetData>
  <mergeCells count="12">
    <mergeCell ref="I20:J20"/>
    <mergeCell ref="P20:Q20"/>
    <mergeCell ref="B12:Q13"/>
    <mergeCell ref="B14:Q14"/>
    <mergeCell ref="I18:J18"/>
    <mergeCell ref="I19:J19"/>
    <mergeCell ref="P19:Q19"/>
    <mergeCell ref="B21:D21"/>
    <mergeCell ref="I21:J21"/>
    <mergeCell ref="P21:Q21"/>
    <mergeCell ref="B23:Q23"/>
    <mergeCell ref="B62:Q62"/>
  </mergeCells>
  <hyperlinks>
    <hyperlink ref="P20" location="'Cast Canal Gates'!B23" display="C10" xr:uid="{3D7F441D-1428-4A2A-84BF-3320DF437EC9}"/>
    <hyperlink ref="P21" location="'Cast Canal Gates'!B342" display="C10 Adders" xr:uid="{9D9C2701-8D1E-4C8B-A538-12735F1E626E}"/>
    <hyperlink ref="P20:Q20" location="'Fabricated Canal Gates'!B23" display="SSCC-10 Gates" xr:uid="{49D80BE2-7175-47FA-954F-A98D141AAEF1}"/>
    <hyperlink ref="P21:Q21" location="'Fabricated Canal Gates'!B62" display="AC-31 Adders" xr:uid="{AB5DCF12-243B-484B-979A-58A14A500B9E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Fabricated Canal Gates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Trail</dc:creator>
  <cp:lastModifiedBy>George Snyder</cp:lastModifiedBy>
  <dcterms:created xsi:type="dcterms:W3CDTF">2025-05-07T19:59:38Z</dcterms:created>
  <dcterms:modified xsi:type="dcterms:W3CDTF">2025-05-07T20:23:43Z</dcterms:modified>
</cp:coreProperties>
</file>