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cwane-my.sharepoint.com/personal/sam_trail_mcwanepi_com/Documents/"/>
    </mc:Choice>
  </mc:AlternateContent>
  <xr:revisionPtr revIDLastSave="0" documentId="8_{1D6A9AF2-E72D-4DA3-B6F8-01460B1CBF25}" xr6:coauthVersionLast="47" xr6:coauthVersionMax="47" xr10:uidLastSave="{00000000-0000-0000-0000-000000000000}"/>
  <bookViews>
    <workbookView xWindow="28680" yWindow="-120" windowWidth="29040" windowHeight="15720" xr2:uid="{5BF1135C-8405-47D6-AA44-F4C87AC01E01}"/>
  </bookViews>
  <sheets>
    <sheet name="Flap Gates" sheetId="1" r:id="rId1"/>
  </sheets>
  <definedNames>
    <definedName name="_xlnm.Print_Area" localSheetId="0">'Flap Gates'!$A$24:$K$79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4" i="1" l="1"/>
  <c r="F384" i="1"/>
  <c r="I383" i="1"/>
  <c r="F383" i="1"/>
  <c r="I382" i="1"/>
  <c r="F382" i="1"/>
  <c r="I381" i="1"/>
  <c r="F381" i="1"/>
  <c r="I380" i="1"/>
  <c r="F380" i="1"/>
  <c r="I379" i="1"/>
  <c r="F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F356" i="1"/>
  <c r="I355" i="1"/>
  <c r="F355" i="1"/>
  <c r="I354" i="1"/>
  <c r="F354" i="1"/>
  <c r="I353" i="1"/>
  <c r="F353" i="1"/>
  <c r="I352" i="1"/>
  <c r="F352" i="1"/>
  <c r="I351" i="1"/>
  <c r="F351" i="1"/>
  <c r="I350" i="1"/>
  <c r="F350" i="1"/>
  <c r="I349" i="1"/>
  <c r="F349" i="1"/>
  <c r="I348" i="1"/>
  <c r="F348" i="1"/>
  <c r="I347" i="1"/>
  <c r="F347" i="1"/>
  <c r="I346" i="1"/>
  <c r="F346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</calcChain>
</file>

<file path=xl/sharedStrings.xml><?xml version="1.0" encoding="utf-8"?>
<sst xmlns="http://schemas.openxmlformats.org/spreadsheetml/2006/main" count="1826" uniqueCount="634">
  <si>
    <t>Flap Gates</t>
  </si>
  <si>
    <t>Effective March 3, 2025</t>
  </si>
  <si>
    <t>Links to Sections</t>
  </si>
  <si>
    <t>F-10 Flap Gates</t>
  </si>
  <si>
    <t>AF-41 Flap Gates</t>
  </si>
  <si>
    <t>SSF-41 Flap Gates</t>
  </si>
  <si>
    <t>AF-43 Flap Gates</t>
  </si>
  <si>
    <t>SSF-43 Flap Gates</t>
  </si>
  <si>
    <t>PF-25 Flap Gates</t>
  </si>
  <si>
    <t>Customer Multiplier Input</t>
  </si>
  <si>
    <t>PF-25 Flap Gate Parts</t>
  </si>
  <si>
    <t>Size</t>
  </si>
  <si>
    <t>Mount Type</t>
  </si>
  <si>
    <t>Type</t>
  </si>
  <si>
    <t>Item Number</t>
  </si>
  <si>
    <t>Item Description</t>
  </si>
  <si>
    <t>Discount Group</t>
  </si>
  <si>
    <t>List Price</t>
  </si>
  <si>
    <t>Multiplier</t>
  </si>
  <si>
    <t>Net Price</t>
  </si>
  <si>
    <t>4"</t>
  </si>
  <si>
    <t>Wall Mount</t>
  </si>
  <si>
    <t>Flat Back</t>
  </si>
  <si>
    <t>F10F04</t>
  </si>
  <si>
    <t>F-10 04" FB C=CC F=CC HA=GLV HD=GLV</t>
  </si>
  <si>
    <t>AG-FG</t>
  </si>
  <si>
    <t>6"</t>
  </si>
  <si>
    <t>F10F06</t>
  </si>
  <si>
    <t>F-10 06" FB C=CC F=CC HA=GLV HD=GLV</t>
  </si>
  <si>
    <t>8"</t>
  </si>
  <si>
    <t>F10F08</t>
  </si>
  <si>
    <t>F-10 08" FB C=CC F=CC HA=GLV HD=GLV</t>
  </si>
  <si>
    <t>10"</t>
  </si>
  <si>
    <t>F10F10</t>
  </si>
  <si>
    <t>F-10 10" FB C=CC F=CC HA=GLV HD=GLV</t>
  </si>
  <si>
    <t>12"</t>
  </si>
  <si>
    <t>F10F12</t>
  </si>
  <si>
    <t>F-10 12" FB C=CC F=CC HA=GLV HD=GLV</t>
  </si>
  <si>
    <t>14"</t>
  </si>
  <si>
    <t>F10F14</t>
  </si>
  <si>
    <t>F-10 14" FB C=CC F=CC HA=GLV HD=GLV</t>
  </si>
  <si>
    <t>15"</t>
  </si>
  <si>
    <t>F10F15</t>
  </si>
  <si>
    <t>F-10 15" FB C=CC F=CC HA=GLV HD=GLV</t>
  </si>
  <si>
    <t>16"</t>
  </si>
  <si>
    <t>F10F16</t>
  </si>
  <si>
    <t>F-10 16" FB C=CC F=CC HA=GLV HD=GLV</t>
  </si>
  <si>
    <t>18"</t>
  </si>
  <si>
    <t>F10F18</t>
  </si>
  <si>
    <t>F-10 18" FB C=CC F=CC HA=GLV HD=GLV</t>
  </si>
  <si>
    <t>20"</t>
  </si>
  <si>
    <t>F10F20</t>
  </si>
  <si>
    <t>F-10 20" FB C=CC F=CC HA=GLV HD=GLV</t>
  </si>
  <si>
    <t>21"</t>
  </si>
  <si>
    <t>F10F21</t>
  </si>
  <si>
    <t>F-10 21" FB C=CC F=CC HA=GLV HD=GLV</t>
  </si>
  <si>
    <t>24"</t>
  </si>
  <si>
    <t>F10F24</t>
  </si>
  <si>
    <t>F-10 24" FB C=CC F=CC HA=GLV HD=GLV</t>
  </si>
  <si>
    <t>30"</t>
  </si>
  <si>
    <t>F10F30</t>
  </si>
  <si>
    <t>F-10 30" FB C=CC F=CC HA=GLV HD=GLV</t>
  </si>
  <si>
    <t>36"</t>
  </si>
  <si>
    <t>F10F36</t>
  </si>
  <si>
    <t>F-10 36" FB C=CC F=CC HA=GLV HD=GLV</t>
  </si>
  <si>
    <t>42"</t>
  </si>
  <si>
    <t>F10F42</t>
  </si>
  <si>
    <t>F-10 42" FB C=CC F=CC HA=GLV HD=GLV</t>
  </si>
  <si>
    <t>48"</t>
  </si>
  <si>
    <t>F10F48</t>
  </si>
  <si>
    <t>F-10 48" FB C=CC F=CC HA=GLV HD=GLV</t>
  </si>
  <si>
    <t>54"</t>
  </si>
  <si>
    <t>F10F54</t>
  </si>
  <si>
    <t>F-10 54" FB C=CC F=CC HA=GLV HD=GLV</t>
  </si>
  <si>
    <t>60"</t>
  </si>
  <si>
    <t>F10F60</t>
  </si>
  <si>
    <t>F-10 60" FB C=CC F=CC HA=GLV HD=GLV</t>
  </si>
  <si>
    <t>72"</t>
  </si>
  <si>
    <t>F10F72</t>
  </si>
  <si>
    <t>F-10 72" FB C=CC F=CC HA=GLV HA=GLV</t>
  </si>
  <si>
    <t>Corrugated Metal Pipe</t>
  </si>
  <si>
    <t>CMP Spigot Back</t>
  </si>
  <si>
    <t>F10S04</t>
  </si>
  <si>
    <t>F-10 04" SB C=CC F=CC HA=GLV HD=GLV</t>
  </si>
  <si>
    <t>F10S06</t>
  </si>
  <si>
    <t>F-10 06" SB C=CC F=CC HA=GLV HD=GLV</t>
  </si>
  <si>
    <t>F10S08</t>
  </si>
  <si>
    <t>F-10 08" SB C=CC F=CC HA=GLV HD=GLV</t>
  </si>
  <si>
    <t>F10S10</t>
  </si>
  <si>
    <t>F-10 10" SB C=CC F=CC HA=GLV HD=GLV</t>
  </si>
  <si>
    <t>F10S12</t>
  </si>
  <si>
    <t>F-10 12" SB C=CC F=CC HA=GLV HD=GLV</t>
  </si>
  <si>
    <t>F10S14</t>
  </si>
  <si>
    <t>F-10 14" SB C=CC F=CC HA=GLV HD=GLV</t>
  </si>
  <si>
    <t>F10S15</t>
  </si>
  <si>
    <t>F-10 15" SB C=CC F=CC HA=GLV HD=GLV</t>
  </si>
  <si>
    <t>F10S16</t>
  </si>
  <si>
    <t>F-10 16" SB C=CC F=CC HA=GLV HD=GLV</t>
  </si>
  <si>
    <t>F10S18</t>
  </si>
  <si>
    <t>F-10 18" SB C=CC F=CC HA=GLV HD=GLV</t>
  </si>
  <si>
    <t>F10S20</t>
  </si>
  <si>
    <t>F-10 20" SB C=CC F=CC HA=GLV HD=GLV</t>
  </si>
  <si>
    <t>F10S21</t>
  </si>
  <si>
    <t>F-10 21" SB C=CC F=CC HA=GLV HD=GLV</t>
  </si>
  <si>
    <t>F10S24</t>
  </si>
  <si>
    <t>F-10 24" SB C=CC F=CC HA=GLV HD=GLV</t>
  </si>
  <si>
    <t>F10S30</t>
  </si>
  <si>
    <t>F-10 30" SB C=CC F=CC HA=GLV HD=GLV</t>
  </si>
  <si>
    <t>F10S36</t>
  </si>
  <si>
    <t>F-10 36" SB C=CC F=CC HA=GLV HD=GLV</t>
  </si>
  <si>
    <t>F10S42</t>
  </si>
  <si>
    <t>F-10 42" SB C=CC F=CC HA=GLV, HD=GLV</t>
  </si>
  <si>
    <t>F10S48</t>
  </si>
  <si>
    <t>F-10 48" SB C=CC F=CC HA=GLV HD=GLV</t>
  </si>
  <si>
    <t>F10S54</t>
  </si>
  <si>
    <t>F-10 54" SB C=CC F=CC HA=GLV HD=GLV</t>
  </si>
  <si>
    <t>F10S60</t>
  </si>
  <si>
    <t>F-10 60" SB C=CC F=CC HA=GLV HD=GLV</t>
  </si>
  <si>
    <t>F10S72</t>
  </si>
  <si>
    <t>F-10 72" SB C=CC F=CC HA=GLV HD=GLV</t>
  </si>
  <si>
    <t>Concrete Pipe</t>
  </si>
  <si>
    <t>Flat Back w/Taper Setting Collar</t>
  </si>
  <si>
    <t>F10F06TSC</t>
  </si>
  <si>
    <t>F-10 06" FB TSC C=CC F=CC HA=GLV HD=GLV</t>
  </si>
  <si>
    <t>F10F08TSC</t>
  </si>
  <si>
    <t>F-10 08" TSC C=CC F=CC HA=GLV HD=GLV</t>
  </si>
  <si>
    <t>F10F10TSC</t>
  </si>
  <si>
    <t>F-10 10" TSC C=CC F=CC HA=GLV HD=GLV</t>
  </si>
  <si>
    <t>F10F12TSC</t>
  </si>
  <si>
    <t>F-10 12" TSC C=CC F=CC HA=GLV HD=GLV</t>
  </si>
  <si>
    <t>F10F14TSC</t>
  </si>
  <si>
    <t>F-10 14" TSC C=CC F=CC HA=GLV HD=GLV</t>
  </si>
  <si>
    <t>F10F15TSC</t>
  </si>
  <si>
    <t>F-10 15" TSC C=CC F=CC HA=GLV HD=GLV</t>
  </si>
  <si>
    <t>F10F16TSC</t>
  </si>
  <si>
    <t>F-10 16" TSC C-CC F-CC HA=GLV HD=GLV</t>
  </si>
  <si>
    <t>F10F18TSC</t>
  </si>
  <si>
    <t>F-10 18" TSC C=CC F=CC HA=GLV HD=GLV</t>
  </si>
  <si>
    <t>F10F20TSC</t>
  </si>
  <si>
    <t>F-10 20" FB TSC C=CC F=CC HA=GLV HD=GLV</t>
  </si>
  <si>
    <t>F10F21TSC</t>
  </si>
  <si>
    <t>F-10 21" FB TSC C=CC F=CC HA=GLV HD=GLV</t>
  </si>
  <si>
    <t>F10F24TSC</t>
  </si>
  <si>
    <t>F-10 24" FB TSC C=CC F=CC HA=GLV HD=GLV</t>
  </si>
  <si>
    <t>F10F30TSC</t>
  </si>
  <si>
    <t>F-10 30" TSC C-CC F=CC HA=GLV HD=GLV</t>
  </si>
  <si>
    <t>F10F36TSC</t>
  </si>
  <si>
    <t>F-10 36" FB C=CC F=CC HA=GLV HD=GLV TSC</t>
  </si>
  <si>
    <t>F10F42TSC</t>
  </si>
  <si>
    <t>F-10 42" TSC C=CC F=CC HA=GLV HD=GLV</t>
  </si>
  <si>
    <t>F10F48TSC</t>
  </si>
  <si>
    <t>F-10 48" TSC C=CC F=CC HA=GLV HA=GLV</t>
  </si>
  <si>
    <t>Material</t>
  </si>
  <si>
    <t>Aluminum</t>
  </si>
  <si>
    <t>Spigot Back</t>
  </si>
  <si>
    <t>AF41S08</t>
  </si>
  <si>
    <t>AF-41, 08", SB FLAP GATE</t>
  </si>
  <si>
    <t>AF41S10</t>
  </si>
  <si>
    <t>AF-41, 10", SB FLAP GATE</t>
  </si>
  <si>
    <t>AF41S12</t>
  </si>
  <si>
    <t>AF-41, 12", SB FLAP GATE</t>
  </si>
  <si>
    <t>AF41S14</t>
  </si>
  <si>
    <t>AF-41, 14", SB FLAP GATE</t>
  </si>
  <si>
    <t>AF41S15</t>
  </si>
  <si>
    <t>AF-41, 15", SB FLAP GATE</t>
  </si>
  <si>
    <t>AF41S16</t>
  </si>
  <si>
    <t>AF-41, 16", SB FLAP GATE</t>
  </si>
  <si>
    <t>AF41S18</t>
  </si>
  <si>
    <t>AF-41, 18", SB FLAP GATE</t>
  </si>
  <si>
    <t>AF41S20</t>
  </si>
  <si>
    <t>AF-41, 20", SB FLAP GATE</t>
  </si>
  <si>
    <t>AF41S21</t>
  </si>
  <si>
    <t>AF-41, 21", SB FLAP GATE</t>
  </si>
  <si>
    <t>AF41S24</t>
  </si>
  <si>
    <t>AF-41, 24", SB FLAP GATE</t>
  </si>
  <si>
    <t>AF41S30</t>
  </si>
  <si>
    <t>AF-41, 30", SB FLAP GATE</t>
  </si>
  <si>
    <t>AF41S36</t>
  </si>
  <si>
    <t>AF-41, 36", SB FLAP GATE</t>
  </si>
  <si>
    <t>AF41S42</t>
  </si>
  <si>
    <t>AF-41, 42", SB FLAP GATE</t>
  </si>
  <si>
    <t>AF41S48</t>
  </si>
  <si>
    <t>AF-41, 48", SB FLAP GATE</t>
  </si>
  <si>
    <t>AF41S54</t>
  </si>
  <si>
    <t>AF-41, 54", SB FLAP GATE</t>
  </si>
  <si>
    <t>AF41S60</t>
  </si>
  <si>
    <t>AF-41, 60", SB FLAP GATE</t>
  </si>
  <si>
    <t>66"</t>
  </si>
  <si>
    <t>AF41S66</t>
  </si>
  <si>
    <t>AF-41, 66", SB FLAP GATE</t>
  </si>
  <si>
    <t>AF41S72</t>
  </si>
  <si>
    <t>AF-41, 72", SB FLAP GATE</t>
  </si>
  <si>
    <t>84"</t>
  </si>
  <si>
    <t>AF41S84</t>
  </si>
  <si>
    <t>AF-41, 84", SB FLAP GATE</t>
  </si>
  <si>
    <t>AF41F08</t>
  </si>
  <si>
    <t>AF-41, 08"-11, F FLAP GATE</t>
  </si>
  <si>
    <t>AF41F10</t>
  </si>
  <si>
    <t>AF-41, 10"-11, F FLAP GATE</t>
  </si>
  <si>
    <t>AF41F12</t>
  </si>
  <si>
    <t>AF-41, 12"-11, F FLAP GATE</t>
  </si>
  <si>
    <t>AF41F14</t>
  </si>
  <si>
    <t>AF-41, 14"-11, F FLAP GATE</t>
  </si>
  <si>
    <t>AF41F15</t>
  </si>
  <si>
    <t>AF-41, 15"-11, F FLAP GATE</t>
  </si>
  <si>
    <t>AF41F16</t>
  </si>
  <si>
    <t>AF-41, 16"-11, F FLAP GATE</t>
  </si>
  <si>
    <t>AF41F18</t>
  </si>
  <si>
    <t>AF-41, 18"-11, F FLAP GATE</t>
  </si>
  <si>
    <t>AF41F20</t>
  </si>
  <si>
    <t>AF-41, 20"-11, F FLAP GATE</t>
  </si>
  <si>
    <t>AF41F21</t>
  </si>
  <si>
    <t>AF-41, 21"-11, F FLAP GATE</t>
  </si>
  <si>
    <t>AF41F24</t>
  </si>
  <si>
    <t>AF-41, 24"-11, F FLAP GATE</t>
  </si>
  <si>
    <t>AF41F30</t>
  </si>
  <si>
    <t>AF-41, 30"-11, F FLAP GATE</t>
  </si>
  <si>
    <t>AF41F36</t>
  </si>
  <si>
    <t>AF-41, 36"-11, F FLAP GATE</t>
  </si>
  <si>
    <t>AF41F42</t>
  </si>
  <si>
    <t>AF-41, 42"-11, F FLAP GATE</t>
  </si>
  <si>
    <t>AF41F48</t>
  </si>
  <si>
    <t>AF-41, 48"-11, F FLAP GATE</t>
  </si>
  <si>
    <t>AF41F54</t>
  </si>
  <si>
    <t>AF-41, 54"-11, F FLAP GATE</t>
  </si>
  <si>
    <t>AF41F60</t>
  </si>
  <si>
    <t>AF-41, 60"-11, F FLAP GATE</t>
  </si>
  <si>
    <t>AF41F66</t>
  </si>
  <si>
    <t>AF-41, 66"-11, F FLAP GATE</t>
  </si>
  <si>
    <t>AF41F72</t>
  </si>
  <si>
    <t>AF-41, 72"-11, F FLAP GATE</t>
  </si>
  <si>
    <t>AF41F84</t>
  </si>
  <si>
    <t>AF-41, 84"-11, F FLAP GATE</t>
  </si>
  <si>
    <t>Flange Back</t>
  </si>
  <si>
    <t>AF41FLG08</t>
  </si>
  <si>
    <t>AF-41, 08"  FF FLAP GATE, 125#</t>
  </si>
  <si>
    <t>AF41FLG10</t>
  </si>
  <si>
    <t>AF-41, 10"  FF FLAP GATE, 125#</t>
  </si>
  <si>
    <t>AF41FLG12</t>
  </si>
  <si>
    <t>AF-41, 12"  FF FLAP GATE, 125#</t>
  </si>
  <si>
    <t>AF41FLG14</t>
  </si>
  <si>
    <t>AF-41, 14"  FF FLAP GATE, 125#</t>
  </si>
  <si>
    <t>AF41FLG15</t>
  </si>
  <si>
    <t>AF-41, 15"  FF FLAP GATE, 125#</t>
  </si>
  <si>
    <t>AF41FLG16</t>
  </si>
  <si>
    <t>AF-41, 16"  FF FLAP GATE, 125#</t>
  </si>
  <si>
    <t>AF41FLG18</t>
  </si>
  <si>
    <t>AF-41, 18"  FF FLAP GATE, 125#</t>
  </si>
  <si>
    <t>AF41FLG20</t>
  </si>
  <si>
    <t>AF-41, 20"  FF FLAP GATE, 125#</t>
  </si>
  <si>
    <t>AF41FLG21</t>
  </si>
  <si>
    <t>AF-41, 21"  FF FLAP GATE, 125#</t>
  </si>
  <si>
    <t>AF41FLG24</t>
  </si>
  <si>
    <t>AF-41, 24"  FF FLAP GATE, 125#</t>
  </si>
  <si>
    <t>AF41FLG30</t>
  </si>
  <si>
    <t>AF-41, 30"  FF FLAP GATE, 125#</t>
  </si>
  <si>
    <t>AF41FLG36</t>
  </si>
  <si>
    <t>AF-41, 36"  FF FLAP GATE, 125#</t>
  </si>
  <si>
    <t>AF41FLG42</t>
  </si>
  <si>
    <t>AF-41, 42"  FF FLAP GATE, 125#</t>
  </si>
  <si>
    <t>AF41FLG48</t>
  </si>
  <si>
    <t>AF-41, 48"  FF FLAP GATE, 125#</t>
  </si>
  <si>
    <t>AF41FLG54</t>
  </si>
  <si>
    <t>AF-41, 54"  FF FLAP GATE, 125#</t>
  </si>
  <si>
    <t>AF41FLG60</t>
  </si>
  <si>
    <t>AF-41, 60"  FF FLAP GATE, 125#</t>
  </si>
  <si>
    <t>AF41FLG66</t>
  </si>
  <si>
    <t>AF-41, 66"  FF FLAP GATE, 125#</t>
  </si>
  <si>
    <t>AF41FLG72</t>
  </si>
  <si>
    <t>AF-41, 72"  FF FLAP GATE, 125#</t>
  </si>
  <si>
    <t>AF41FLG84</t>
  </si>
  <si>
    <t>AF-41, 84"  FF FLAP GATE, 125#</t>
  </si>
  <si>
    <t>304 Stainless</t>
  </si>
  <si>
    <t>SSF41S08SS304</t>
  </si>
  <si>
    <t>SSF-41, 08", SB, FLAP GATE, SST-304</t>
  </si>
  <si>
    <t>SSF41S10SS304</t>
  </si>
  <si>
    <t>SSF-41, 10", SB, FLAP GATE, SST-304</t>
  </si>
  <si>
    <t>SSF41S12SS304</t>
  </si>
  <si>
    <t>SSF-41, 12", SB, FLAP GATE, SST-304</t>
  </si>
  <si>
    <t>SSF41S14SS304</t>
  </si>
  <si>
    <t>SSF-41, 14", SB, FLAP GATE, SST-304</t>
  </si>
  <si>
    <t>SSF41S15SS304</t>
  </si>
  <si>
    <t>SSF-41, 15", SB, FLAP GATE, SST-304</t>
  </si>
  <si>
    <t>SSF41S16SS304</t>
  </si>
  <si>
    <t>SSF-41, 16", SB, FLAP GATE, SST-304</t>
  </si>
  <si>
    <t>SSF41S18SS304</t>
  </si>
  <si>
    <t>SSF-41, 18", SB, FLAP GATE, SST-304</t>
  </si>
  <si>
    <t>SSF41S20SS304</t>
  </si>
  <si>
    <t>SSF-41, 20", SB, FLAP GATE, SST-304</t>
  </si>
  <si>
    <t>SSF41S21SS304</t>
  </si>
  <si>
    <t>SSF-41, 21", SB, FLAP GATE, SST-304</t>
  </si>
  <si>
    <t>SSF41S24SS304</t>
  </si>
  <si>
    <t>SSF-41, 24", SB, FLAP GATE, SST-304</t>
  </si>
  <si>
    <t>SSF41S30SS304</t>
  </si>
  <si>
    <t>SSF-41, 30", SB, FLAP GATE, SST-304</t>
  </si>
  <si>
    <t>SSF41S36SS304</t>
  </si>
  <si>
    <t>SSF-41, 36", SB, FLAP GATE, SST-304</t>
  </si>
  <si>
    <t>SSF41S42SS304</t>
  </si>
  <si>
    <t>SSF-41, 42", SB, FLAP GATE, SST-304</t>
  </si>
  <si>
    <t>SSF41S48SS304</t>
  </si>
  <si>
    <t>SSF-41, 48", SB, FLAP GATE, SST-304</t>
  </si>
  <si>
    <t>SSF41S54SS304</t>
  </si>
  <si>
    <t>SSF-41, 54", SB, FLAP GATE, SST-304</t>
  </si>
  <si>
    <t>SSF41S60SS304</t>
  </si>
  <si>
    <t>SSF-41, 60", SB, FLAP GATE, SST-304</t>
  </si>
  <si>
    <t>SSF41S66SS304</t>
  </si>
  <si>
    <t>SSF-41, 66", SB, FLAP GATE, SST-304</t>
  </si>
  <si>
    <t>SSF41S72SS304</t>
  </si>
  <si>
    <t>SSF-41, 72", SB, FLAP GATE, SST-304</t>
  </si>
  <si>
    <t>SSF41S84SS304</t>
  </si>
  <si>
    <t>SSF-41, 84", SB, FLAP GATE, SST-304</t>
  </si>
  <si>
    <t>SSF41F08SS304</t>
  </si>
  <si>
    <t>SSF-41, 08", F, FLAP GATE, SST-304</t>
  </si>
  <si>
    <t>SSF41F10SS304</t>
  </si>
  <si>
    <t>SSF-41, 10", F, FLAP GATE, SST-304</t>
  </si>
  <si>
    <t>SSF41F12SS304</t>
  </si>
  <si>
    <t>SSF-41, 12", F, FLAP GATE, SST-304</t>
  </si>
  <si>
    <t>SSF41F14SS304</t>
  </si>
  <si>
    <t>SSF-41, 14", F, FLAP GATE, SST-304</t>
  </si>
  <si>
    <t>SSF41F15SS304</t>
  </si>
  <si>
    <t>SSF-41, 15", F, FLAP GATE, SST-304</t>
  </si>
  <si>
    <t>SSF41F16SS304</t>
  </si>
  <si>
    <t>SSF-41, 16", F, FLAP GATE, SST-304</t>
  </si>
  <si>
    <t>SSF41F18SS304</t>
  </si>
  <si>
    <t>SSF-41, 18", F, FLAP GATE, SST-304</t>
  </si>
  <si>
    <t>SSF41F20SS304</t>
  </si>
  <si>
    <t>SSF-41, 20", F, FLAP GATE, SST-304</t>
  </si>
  <si>
    <t>SSF41F21SS304</t>
  </si>
  <si>
    <t>SSF-41, 21", F, FLAP GATE, SST-304</t>
  </si>
  <si>
    <t>SSF41F24SS304</t>
  </si>
  <si>
    <t>SSF-41, 24", F, FLAP GATE, SST-304</t>
  </si>
  <si>
    <t>SSF41F30SS304</t>
  </si>
  <si>
    <t>SSF-41, 30", F, FLAP GATE, SST-304</t>
  </si>
  <si>
    <t>SSF41F36SS304</t>
  </si>
  <si>
    <t>SSF-41, 36", F, FLAP GATE, SST-304</t>
  </si>
  <si>
    <t>SSF41F42SS304</t>
  </si>
  <si>
    <t>SSF-41, 42", F, FLAP GATE, SST-304</t>
  </si>
  <si>
    <t>SSF41F48SS304</t>
  </si>
  <si>
    <t>SSF-41, 48", F, FLAP GATE, SST-304</t>
  </si>
  <si>
    <t>SSF41F54SS304</t>
  </si>
  <si>
    <t>SSF-41, 54", F, FLAP GATE, SST-304</t>
  </si>
  <si>
    <t>SSF41F60SS304</t>
  </si>
  <si>
    <t>SSF-41, 60", F, FLAP GATE, SST-304</t>
  </si>
  <si>
    <t>SSF41F66SS304</t>
  </si>
  <si>
    <t>SSF-41, 66", F, FLAP GATE, SST-304</t>
  </si>
  <si>
    <t>SSF41F72SS304</t>
  </si>
  <si>
    <t>SSF-41, 72", F, FLAP GATE, SST-304</t>
  </si>
  <si>
    <t>SSF41F84SS304</t>
  </si>
  <si>
    <t>SSF-41, 84", F, FLAP GATE, SST-304</t>
  </si>
  <si>
    <t>SSF41FLG08SS304</t>
  </si>
  <si>
    <t>SSF-41, 08", FF, FLAP GATE, SST-304</t>
  </si>
  <si>
    <t>SSF41FLG10SS304</t>
  </si>
  <si>
    <t>SSF-41, 10", FF, FLAP GATE, SST-304</t>
  </si>
  <si>
    <t>SSF41FLG12SS304</t>
  </si>
  <si>
    <t>SSF-41, 12", FF, FLAP GATE, SST-304</t>
  </si>
  <si>
    <t>SSF41FLG14SS304</t>
  </si>
  <si>
    <t>SSF-41, 14", FF, FLAP GATE, SST-304</t>
  </si>
  <si>
    <t>SSF41FLG15SS304</t>
  </si>
  <si>
    <t>SSF-41, 15", FF, FLAP GATE, SST-304</t>
  </si>
  <si>
    <t>SSF41FLG16SS304</t>
  </si>
  <si>
    <t>SSF-41, 16", FF, FLAP GATE, SST-304</t>
  </si>
  <si>
    <t>SSF41FLG18SS304</t>
  </si>
  <si>
    <t>SSF-41, 18", FF, FLAP GATE, SST-304</t>
  </si>
  <si>
    <t>SSF41FLG20SS304</t>
  </si>
  <si>
    <t>SSF-41, 20", FF, FLAP GATE, SST-304</t>
  </si>
  <si>
    <t>SSF41FLG21SS304</t>
  </si>
  <si>
    <t>SSF-41, 21", FF, FLAP GATE, SST-304</t>
  </si>
  <si>
    <t>SSF41FLG24SS304</t>
  </si>
  <si>
    <t>SSF-41, 24", FF, FLAP GATE, SST-304</t>
  </si>
  <si>
    <t>SSF41FLG30SS304</t>
  </si>
  <si>
    <t>SSF-41, 30", FF, FLAP GATE, SST-304</t>
  </si>
  <si>
    <t>SSF41FLG36SS304</t>
  </si>
  <si>
    <t>SSF-41, 36", FF, FLAP GATE, SST-304</t>
  </si>
  <si>
    <t>SSF41FLG42SS304</t>
  </si>
  <si>
    <t>SSF-41, 42", FF, FLAP GATE, SST-304</t>
  </si>
  <si>
    <t>SSF41FLG48SS304</t>
  </si>
  <si>
    <t>SSF-41, 48", FF, FLAP GATE, SST-304</t>
  </si>
  <si>
    <t>SSF41FLG54SS304</t>
  </si>
  <si>
    <t>SSF-41, 54", FF, FLAP GATE, SST-304</t>
  </si>
  <si>
    <t>SSF41FLG60SS304</t>
  </si>
  <si>
    <t>SSF-41, 60", FF, FLAP GATE, SST-304</t>
  </si>
  <si>
    <t>SSF41FLG66SS304</t>
  </si>
  <si>
    <t>SSF-41, 66", FF, FLAP GATE, SST-304</t>
  </si>
  <si>
    <t>SSF41FLG72SS304</t>
  </si>
  <si>
    <t>SSF-41, 72", FF, FLAP GATE, SST-304</t>
  </si>
  <si>
    <t>SSF41FLG84SS304</t>
  </si>
  <si>
    <t>SSF-41, 84", FF, FLAP GATE, SST-304</t>
  </si>
  <si>
    <t>316 Stainless</t>
  </si>
  <si>
    <t>SSF41S08SS316</t>
  </si>
  <si>
    <t>SSF-41, 08", SB, FLAP GATE, SST-316</t>
  </si>
  <si>
    <t>SSF41S10SS316</t>
  </si>
  <si>
    <t>SSF-41, 10", SB, FLAP GATE, SST-316</t>
  </si>
  <si>
    <t>SSF41S12SS316</t>
  </si>
  <si>
    <t>SSF-41, 12", SB, FLAP GATE, SST-316</t>
  </si>
  <si>
    <t>SSF41S14SS316</t>
  </si>
  <si>
    <t>SSF-41, 14", SB, FLAP GATE, SST-316</t>
  </si>
  <si>
    <t>SSF41S15SS316</t>
  </si>
  <si>
    <t>SSF-41, 15", SB, FLAP GATE, SST-316</t>
  </si>
  <si>
    <t>SSF41S16SS316</t>
  </si>
  <si>
    <t>SSF-41, 16", SB, FLAP GATE, SST-316</t>
  </si>
  <si>
    <t>SSF41S18SS316</t>
  </si>
  <si>
    <t>SSF-41, 18", SB, FLAP GATE, SST-316</t>
  </si>
  <si>
    <t>SSF41S20SS316</t>
  </si>
  <si>
    <t>SSF-41, 20", SB, FLAP GATE, SST-316</t>
  </si>
  <si>
    <t>SSF41S21SS316</t>
  </si>
  <si>
    <t>SSF-41, 21", SB, FLAP GATE, SST-316</t>
  </si>
  <si>
    <t>SSF41S24SS316</t>
  </si>
  <si>
    <t>SSF-41, 24", SB, FLAP GATE, SST-316</t>
  </si>
  <si>
    <t>SSF41S30SS316</t>
  </si>
  <si>
    <t>SSF-41, 30", SB, FLAP GATE, SST-316</t>
  </si>
  <si>
    <t>SSF41S36SS316</t>
  </si>
  <si>
    <t>SSF-41, 36", SB, FLAP GATE, SST-316</t>
  </si>
  <si>
    <t>SSF41S42SS316</t>
  </si>
  <si>
    <t>SSF-41, 42", SB, FLAP GATE, SST-316</t>
  </si>
  <si>
    <t>SSF41S48SS316</t>
  </si>
  <si>
    <t>SSF-41, 48", SB, FLAP GATE, SST-316</t>
  </si>
  <si>
    <t>SSF41S54SS316</t>
  </si>
  <si>
    <t>SSF-41, 54", SB, FLAP GATE, SST-316</t>
  </si>
  <si>
    <t>SSF41S60SS316</t>
  </si>
  <si>
    <t>SSF-41, 60", SB, FLAP GATE, SST-316</t>
  </si>
  <si>
    <t>SSF41S66SS316</t>
  </si>
  <si>
    <t>SSF-41, 66", SB, FLAP GATE, SST-316</t>
  </si>
  <si>
    <t>SSF41S72SS316</t>
  </si>
  <si>
    <t>SSF-41, 72", SB, FLAP GATE, SST-316</t>
  </si>
  <si>
    <t>SSF41S84SS316</t>
  </si>
  <si>
    <t>SSF-41, 84", SB, FLAP GATE, SST-316</t>
  </si>
  <si>
    <t>SSF41F08SS316</t>
  </si>
  <si>
    <t>SSF-41, 08", F, FLAP GATE, SST-316</t>
  </si>
  <si>
    <t>SSF41F10SS316</t>
  </si>
  <si>
    <t>SSF-41, 10", F, FLAP GATE, SST-316</t>
  </si>
  <si>
    <t>SSF41F12SS316</t>
  </si>
  <si>
    <t>SSF-41, 12", F, FLAP GATE, SST-316</t>
  </si>
  <si>
    <t>SSF41F14SS316</t>
  </si>
  <si>
    <t>SSF-41, 14", F, FLAP GATE, SST-316</t>
  </si>
  <si>
    <t>SSF41F15SS316</t>
  </si>
  <si>
    <t>SSF-41, 15", F, FLAP GATE, SST-316</t>
  </si>
  <si>
    <t>SSF41F16SS316</t>
  </si>
  <si>
    <t>SSF-41, 16", F, FLAP GATE, SST-316</t>
  </si>
  <si>
    <t>SSF41F18SS316</t>
  </si>
  <si>
    <t>SSF-41, 18", F, FLAP GATE, SST-316</t>
  </si>
  <si>
    <t>SSF41F20SS316</t>
  </si>
  <si>
    <t>SSF-41, 20", F, FLAP GATE, SST-316</t>
  </si>
  <si>
    <t>SSF41F21SS316</t>
  </si>
  <si>
    <t>SSF-41, 21", F, FLAP GATE, SST-316</t>
  </si>
  <si>
    <t>SSF41F24SS316</t>
  </si>
  <si>
    <t>SSF-41, 24", F, FLAP GATE, SST-316</t>
  </si>
  <si>
    <t>SSF41F30SS316</t>
  </si>
  <si>
    <t>SSF-41, 30", F, FLAP GATE, SST-316</t>
  </si>
  <si>
    <t>SSF41F36SS316</t>
  </si>
  <si>
    <t>SSF-41, 36", F, FLAP GATE, SST-316</t>
  </si>
  <si>
    <t>SSF41F42SS316</t>
  </si>
  <si>
    <t>SSF-41, 42", F, FLAP GATE, SST-316</t>
  </si>
  <si>
    <t>SSF41F48SS316</t>
  </si>
  <si>
    <t>SSF-41, 48", F, FLAP GATE, SST-316</t>
  </si>
  <si>
    <t>SSF41F54SS316</t>
  </si>
  <si>
    <t>SSF-41, 54", F, FLAP GATE, SST-316</t>
  </si>
  <si>
    <t>SSF41F60SS316</t>
  </si>
  <si>
    <t>SSF-41, 60", F, FLAP GATE, SST-316</t>
  </si>
  <si>
    <t>SSF41F66SS316</t>
  </si>
  <si>
    <t>SSF-41, 66", F, FLAP GATE, SST-316</t>
  </si>
  <si>
    <t>SSF41F72SS316</t>
  </si>
  <si>
    <t>SSF-41, 72", F, FLAP GATE, SST-316</t>
  </si>
  <si>
    <t>SSF41F84SS316</t>
  </si>
  <si>
    <t>SSF-41, 84", F, FLAP GATE, SST-316</t>
  </si>
  <si>
    <t>SSF41FLG08SS316</t>
  </si>
  <si>
    <t>SSF-41, 08", FF, FLAP GATE, SST-316</t>
  </si>
  <si>
    <t>SSF41FLG10SS316</t>
  </si>
  <si>
    <t>SSF-41, 10", FF, FLAP GATE, SST-316</t>
  </si>
  <si>
    <t>SSF41FLG12SS316</t>
  </si>
  <si>
    <t>SSF-41, 12", FF, FLAP GATE, SST-316</t>
  </si>
  <si>
    <t>SSF41FLG14SS316</t>
  </si>
  <si>
    <t>SSF-41, 14", FF, FLAP GATE, SST-316</t>
  </si>
  <si>
    <t>SSF41FLG15SS316</t>
  </si>
  <si>
    <t>SSF-41, 15", FF, FLAP GATE, SST-316</t>
  </si>
  <si>
    <t>SSF41FLG16SS316</t>
  </si>
  <si>
    <t>SSF-41, 16", FF, FLAP GATE, SST-316</t>
  </si>
  <si>
    <t>SSF41FLG18SS316</t>
  </si>
  <si>
    <t>SSF-41, 18", FF, FLAP GATE, SST-316</t>
  </si>
  <si>
    <t>SSF41FLG20SS316</t>
  </si>
  <si>
    <t>SSF-41, 20", FF, FLAP GATE, SST-316</t>
  </si>
  <si>
    <t>SSF41FLG21SS316</t>
  </si>
  <si>
    <t>SSF-41, 21", FF, FLAP GATE, SST-316</t>
  </si>
  <si>
    <t>SSF41FLG24SS316</t>
  </si>
  <si>
    <t>SSF-41, 24", FF, FLAP GATE, SST-316</t>
  </si>
  <si>
    <t>SSF41FLG30SS316</t>
  </si>
  <si>
    <t>SSF-41, 30", FF, FLAP GATE, SST-316</t>
  </si>
  <si>
    <t>SSF41FLG36SS316</t>
  </si>
  <si>
    <t>SSF-41, 36", FF, FLAP GATE, SST-316</t>
  </si>
  <si>
    <t>SSF41FLG42SS316</t>
  </si>
  <si>
    <t>SSF-41, 42", FF, FLAP GATE, SST-316</t>
  </si>
  <si>
    <t>SSF41FLG48SS316</t>
  </si>
  <si>
    <t>SSF-41, 48", FF, FLAP GATE, SST-316</t>
  </si>
  <si>
    <t>SSF41FLG54SS316</t>
  </si>
  <si>
    <t>SSF-41, 54", FF, FLAP GATE, SST-316</t>
  </si>
  <si>
    <t>SSF41FLG60SS316</t>
  </si>
  <si>
    <t>SSF-41, 60", FF, FLAP GATE, SST-316</t>
  </si>
  <si>
    <t>SSF41FLG66SS316</t>
  </si>
  <si>
    <t>SSF-41, 66", FF, FLAP GATE, SST-316</t>
  </si>
  <si>
    <t>SSF41FLG72SS316</t>
  </si>
  <si>
    <t>SSF-41, 72", FF, FLAP GATE, SST-316</t>
  </si>
  <si>
    <t>SSF41FLG84SS316</t>
  </si>
  <si>
    <t>SSF-41, 84", FF, FLAP GATE, SST-316</t>
  </si>
  <si>
    <t>12" x 12"</t>
  </si>
  <si>
    <t>AF4312X12</t>
  </si>
  <si>
    <t>AF-43, 12 X 12, ALUM, FLAP GATE</t>
  </si>
  <si>
    <t>18" x 18"</t>
  </si>
  <si>
    <t>AF4318X18</t>
  </si>
  <si>
    <t>AF-43, 18 X 18, ALUM, FLAP GATE</t>
  </si>
  <si>
    <t>24" x 24"</t>
  </si>
  <si>
    <t>AF4324X24</t>
  </si>
  <si>
    <t>AF-43, 24 X 24, ALUM, FLAP GATE</t>
  </si>
  <si>
    <t>30" x 30"</t>
  </si>
  <si>
    <t>AF4330X30</t>
  </si>
  <si>
    <t>AF-43, 30 X 30, ALUM, FLAP GATE</t>
  </si>
  <si>
    <t>36" x 36"</t>
  </si>
  <si>
    <t>AF4336X36</t>
  </si>
  <si>
    <t>AF-43, 36 X 36, ALUM, FLAP GATE</t>
  </si>
  <si>
    <t>42" x 42"</t>
  </si>
  <si>
    <t>AF4342X42</t>
  </si>
  <si>
    <t>AF-43, 42 X 42, ALUM, FLAP GATE</t>
  </si>
  <si>
    <t>48" x 48"</t>
  </si>
  <si>
    <t>AF4348X48</t>
  </si>
  <si>
    <t>AF-43, 48 X 48, ALUM, FLAP GATE</t>
  </si>
  <si>
    <t>54" x 54"</t>
  </si>
  <si>
    <t>AF4354X54</t>
  </si>
  <si>
    <t>AF-43, 54 X 54, ALUM, FLAP GATE</t>
  </si>
  <si>
    <t>60" x 60"</t>
  </si>
  <si>
    <t>AF4360X60</t>
  </si>
  <si>
    <t>AF-43, 60 X 60, ALUM, FLAP GATE</t>
  </si>
  <si>
    <t>SSF4312X12304</t>
  </si>
  <si>
    <t>SSF-43, 12 X 12, 304SS, FLAP GATE</t>
  </si>
  <si>
    <t>SSF4318X18304</t>
  </si>
  <si>
    <t>SSF-43, 18 X 18, 304SS, FLAP GATE</t>
  </si>
  <si>
    <t>SSF4324X24304</t>
  </si>
  <si>
    <t>SSF-43, 24 X 24, 304SS, FLAP GATE</t>
  </si>
  <si>
    <t>SSF4330X30304</t>
  </si>
  <si>
    <t>SSF-43, 30 X 30, 304SS, FLAP GATE</t>
  </si>
  <si>
    <t>SSF4336X36304</t>
  </si>
  <si>
    <t>SSF-43, 36 X 36, 304SS, FLAP GATE</t>
  </si>
  <si>
    <t>SSF4342X42304</t>
  </si>
  <si>
    <t>SSF-43, 42 X 42, 304SS, FLAP GATE</t>
  </si>
  <si>
    <t>SSF4348X48304</t>
  </si>
  <si>
    <t>SSF-43, 48 X 48, 304SS, FLAP GATE</t>
  </si>
  <si>
    <t>SSF4354X54304</t>
  </si>
  <si>
    <t>SSF-43, 54 X 54, 304SS, FLAP GATE</t>
  </si>
  <si>
    <t>SSF4360X60304</t>
  </si>
  <si>
    <t>SSF-43, 60 X 60, 304SS, FLAP GATE</t>
  </si>
  <si>
    <t>SSF4312X12316</t>
  </si>
  <si>
    <t>SSF-43, 12 X 12, 316SS, FLAP GATE</t>
  </si>
  <si>
    <t>SSF4318X18316</t>
  </si>
  <si>
    <t>SSF-43, 18 X 18, 316SS, FLAP GATE</t>
  </si>
  <si>
    <t>SSF4324X24316</t>
  </si>
  <si>
    <t>SSF-43, 24 X 24, 316SS, FLAP GATE</t>
  </si>
  <si>
    <t>SSF4330X30316</t>
  </si>
  <si>
    <t>SSF-43, 30 X 30, 316SS, FLAP GATE</t>
  </si>
  <si>
    <t>SSF4336X36316</t>
  </si>
  <si>
    <t>SSF-43, 36 X 36, 316SS, FLAP GATE</t>
  </si>
  <si>
    <t>SSF4342X42316</t>
  </si>
  <si>
    <t>SSF-43, 42 X 42, 316SS, FLAP GATE</t>
  </si>
  <si>
    <t>SSF4348X48316</t>
  </si>
  <si>
    <t>SSF-43, 48 X 48, 316SS, FLAP GATE</t>
  </si>
  <si>
    <t>SSF4354X54316</t>
  </si>
  <si>
    <t>SSF-43, 54 X 54, 316SS, FLAP GATE</t>
  </si>
  <si>
    <t>SSF4360X60316</t>
  </si>
  <si>
    <t>SSF-43, 60 X 60, 316SS, FLAP GATE</t>
  </si>
  <si>
    <t>Seat</t>
  </si>
  <si>
    <t>Iron</t>
  </si>
  <si>
    <t>Neoprene</t>
  </si>
  <si>
    <t>PF25F04</t>
  </si>
  <si>
    <t>PF-25F 04" C=CR F=CC</t>
  </si>
  <si>
    <t>PF25F06</t>
  </si>
  <si>
    <t>PF-25F 06" C=CR F=CC</t>
  </si>
  <si>
    <t>PF25F08</t>
  </si>
  <si>
    <t>PF-25F 08" C=CR F=CC</t>
  </si>
  <si>
    <t>PF25F10</t>
  </si>
  <si>
    <t>PF-25F 10" C=CR F=CC</t>
  </si>
  <si>
    <t>PF25F12</t>
  </si>
  <si>
    <t>PF-25F 12" C=CR F=CC</t>
  </si>
  <si>
    <t>PF25F14</t>
  </si>
  <si>
    <t>PF-25F 14" C=CR F=CC</t>
  </si>
  <si>
    <t>PF25F16</t>
  </si>
  <si>
    <t>PF-25F 16" C=CR F=CC</t>
  </si>
  <si>
    <t>PF25F18</t>
  </si>
  <si>
    <t>PF-25F 18" C=CR F=CC</t>
  </si>
  <si>
    <t>PF25F20</t>
  </si>
  <si>
    <t>PF-25F 20" C=CR F=CC</t>
  </si>
  <si>
    <t>PF25F24</t>
  </si>
  <si>
    <t>PF-25F 24" C=CR F=CC</t>
  </si>
  <si>
    <t>PF25W04ID</t>
  </si>
  <si>
    <t>PF-25W 04" C=CR F=CC GSKT=ID</t>
  </si>
  <si>
    <t>PF25W06ID</t>
  </si>
  <si>
    <t>PF-25W 06" C=CR F=CC GSKT=ID</t>
  </si>
  <si>
    <t>PF25W08ID</t>
  </si>
  <si>
    <t>PF-25W 08" C=CR F=CC GSKT=ID</t>
  </si>
  <si>
    <t>PF25W10ID</t>
  </si>
  <si>
    <t>PF-25W 10" C=CR F=CC GSKT=ID</t>
  </si>
  <si>
    <t>PF25W12ID</t>
  </si>
  <si>
    <t>PF-25W 12" C=CR F=CC GSKT=ID</t>
  </si>
  <si>
    <t>PF25W14ID</t>
  </si>
  <si>
    <t>PF-25W 14" C=CR F=CC GSKT=ID</t>
  </si>
  <si>
    <t>PF25W04OD</t>
  </si>
  <si>
    <t>PF-25W 04" C-CR F=CC GSKT=OD</t>
  </si>
  <si>
    <t>PF25W06OD</t>
  </si>
  <si>
    <t>PF-25W 06" C=CR F=CC GSKT=OD</t>
  </si>
  <si>
    <t>PF25W08OD</t>
  </si>
  <si>
    <t>PF-25W 08" C=CR F=CC GSKT=OD</t>
  </si>
  <si>
    <t>PF25W10OD</t>
  </si>
  <si>
    <t>PF-25W 10" C=CR F=CC GSKT=OD</t>
  </si>
  <si>
    <t>PF25W12OD</t>
  </si>
  <si>
    <t>PF-25W 12" C=CR F=CC GSKT=OD</t>
  </si>
  <si>
    <t>PF25W04SDR</t>
  </si>
  <si>
    <t>PF-25W 04" C=CR F=CC GSKT=SDR</t>
  </si>
  <si>
    <t>PF25W06SDR</t>
  </si>
  <si>
    <t>PF-25W 06" C=CR F=CC GSKT=SDR</t>
  </si>
  <si>
    <t>PF25W08SDR</t>
  </si>
  <si>
    <t>PF-25W 08" C=CR F=CC GSKT=SDR</t>
  </si>
  <si>
    <t>PF25W10SDR</t>
  </si>
  <si>
    <t>PF-25W 10" C=CR F=CC GSKT=SDR</t>
  </si>
  <si>
    <t>PF25W12SDR</t>
  </si>
  <si>
    <t>PF-25W 12" C=CR F=CC GSKT=SDR</t>
  </si>
  <si>
    <t>PF25W14SDR</t>
  </si>
  <si>
    <t>PF-25W 14"C=CR F=CC GSKT=SDR</t>
  </si>
  <si>
    <t>Part Description</t>
  </si>
  <si>
    <t>Cover (Neoprene Seat)</t>
  </si>
  <si>
    <t>04</t>
  </si>
  <si>
    <t>AG-PARTS</t>
  </si>
  <si>
    <t>06</t>
  </si>
  <si>
    <t>08</t>
  </si>
  <si>
    <t>Packing Cover Only</t>
  </si>
  <si>
    <t>Follow Ring</t>
  </si>
  <si>
    <t>Ring Bolts (ea.)</t>
  </si>
  <si>
    <t>Hinge Pin Assembly</t>
  </si>
  <si>
    <t>Pipe Seal Gaskets - I.D Size (ea.)</t>
  </si>
  <si>
    <t>Pipe Seal Gaskets - O.D Size (ea.)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</si>
</sst>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0264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44" fontId="3" fillId="2" borderId="0" xfId="2" applyFont="1" applyFill="1"/>
    <xf numFmtId="0" fontId="4" fillId="2" borderId="0" xfId="0" applyFont="1" applyFill="1"/>
    <xf numFmtId="0" fontId="2" fillId="2" borderId="0" xfId="4" applyFill="1" applyBorder="1" applyAlignment="1"/>
    <xf numFmtId="0" fontId="5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2" borderId="4" xfId="4" applyFill="1" applyBorder="1" applyAlignment="1">
      <alignment horizontal="center"/>
    </xf>
    <xf numFmtId="0" fontId="2" fillId="2" borderId="0" xfId="4" applyFill="1" applyBorder="1" applyAlignment="1">
      <alignment horizontal="center"/>
    </xf>
    <xf numFmtId="0" fontId="2" fillId="2" borderId="5" xfId="4" applyFill="1" applyBorder="1" applyAlignment="1">
      <alignment horizontal="center"/>
    </xf>
    <xf numFmtId="44" fontId="3" fillId="2" borderId="0" xfId="2" applyFont="1" applyFill="1" applyAlignment="1">
      <alignment horizontal="center"/>
    </xf>
    <xf numFmtId="9" fontId="3" fillId="2" borderId="0" xfId="3" applyFont="1" applyFill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2" fillId="2" borderId="10" xfId="4" applyFill="1" applyBorder="1" applyAlignment="1">
      <alignment horizontal="center"/>
    </xf>
    <xf numFmtId="0" fontId="2" fillId="2" borderId="11" xfId="4" applyFill="1" applyBorder="1" applyAlignment="1">
      <alignment horizontal="center"/>
    </xf>
    <xf numFmtId="0" fontId="2" fillId="2" borderId="12" xfId="4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39" fontId="3" fillId="2" borderId="0" xfId="1" applyNumberFormat="1" applyFont="1" applyFill="1" applyAlignment="1">
      <alignment horizontal="center"/>
    </xf>
    <xf numFmtId="2" fontId="8" fillId="5" borderId="0" xfId="0" applyNumberFormat="1" applyFont="1" applyFill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1" fontId="9" fillId="6" borderId="14" xfId="0" applyNumberFormat="1" applyFont="1" applyFill="1" applyBorder="1" applyAlignment="1">
      <alignment horizontal="center"/>
    </xf>
    <xf numFmtId="44" fontId="9" fillId="6" borderId="14" xfId="2" applyFont="1" applyFill="1" applyBorder="1" applyAlignment="1">
      <alignment horizontal="center"/>
    </xf>
    <xf numFmtId="39" fontId="9" fillId="6" borderId="14" xfId="1" applyNumberFormat="1" applyFont="1" applyFill="1" applyBorder="1" applyAlignment="1">
      <alignment horizontal="center"/>
    </xf>
    <xf numFmtId="44" fontId="9" fillId="6" borderId="15" xfId="2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7" xfId="0" applyFont="1" applyFill="1" applyBorder="1"/>
    <xf numFmtId="44" fontId="3" fillId="2" borderId="17" xfId="2" applyFont="1" applyFill="1" applyBorder="1"/>
    <xf numFmtId="2" fontId="3" fillId="2" borderId="17" xfId="0" applyNumberFormat="1" applyFont="1" applyFill="1" applyBorder="1" applyAlignment="1">
      <alignment horizontal="center"/>
    </xf>
    <xf numFmtId="44" fontId="3" fillId="2" borderId="18" xfId="2" applyFont="1" applyFill="1" applyBorder="1"/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44" fontId="3" fillId="2" borderId="20" xfId="2" applyFont="1" applyFill="1" applyBorder="1"/>
    <xf numFmtId="2" fontId="3" fillId="2" borderId="20" xfId="0" applyNumberFormat="1" applyFont="1" applyFill="1" applyBorder="1" applyAlignment="1">
      <alignment horizontal="center"/>
    </xf>
    <xf numFmtId="44" fontId="3" fillId="2" borderId="21" xfId="2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3" xfId="0" applyFont="1" applyFill="1" applyBorder="1"/>
    <xf numFmtId="44" fontId="3" fillId="2" borderId="23" xfId="2" applyFont="1" applyFill="1" applyBorder="1"/>
    <xf numFmtId="2" fontId="3" fillId="2" borderId="23" xfId="0" applyNumberFormat="1" applyFont="1" applyFill="1" applyBorder="1" applyAlignment="1">
      <alignment horizontal="center"/>
    </xf>
    <xf numFmtId="44" fontId="3" fillId="2" borderId="24" xfId="2" applyFont="1" applyFill="1" applyBorder="1"/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6" xfId="0" applyFont="1" applyFill="1" applyBorder="1"/>
    <xf numFmtId="44" fontId="3" fillId="2" borderId="26" xfId="2" applyFont="1" applyFill="1" applyBorder="1"/>
    <xf numFmtId="2" fontId="3" fillId="2" borderId="26" xfId="0" applyNumberFormat="1" applyFont="1" applyFill="1" applyBorder="1" applyAlignment="1">
      <alignment horizontal="center"/>
    </xf>
    <xf numFmtId="44" fontId="3" fillId="2" borderId="27" xfId="2" applyFont="1" applyFill="1" applyBorder="1"/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29" xfId="0" applyFont="1" applyFill="1" applyBorder="1"/>
    <xf numFmtId="44" fontId="3" fillId="2" borderId="29" xfId="2" applyFont="1" applyFill="1" applyBorder="1"/>
    <xf numFmtId="2" fontId="3" fillId="2" borderId="29" xfId="0" applyNumberFormat="1" applyFont="1" applyFill="1" applyBorder="1" applyAlignment="1">
      <alignment horizontal="center"/>
    </xf>
    <xf numFmtId="44" fontId="3" fillId="2" borderId="30" xfId="2" applyFont="1" applyFill="1" applyBorder="1"/>
    <xf numFmtId="0" fontId="3" fillId="0" borderId="26" xfId="0" applyFont="1" applyBorder="1"/>
    <xf numFmtId="0" fontId="3" fillId="0" borderId="20" xfId="0" applyFont="1" applyBorder="1"/>
    <xf numFmtId="0" fontId="3" fillId="0" borderId="23" xfId="0" applyFont="1" applyBorder="1"/>
    <xf numFmtId="0" fontId="9" fillId="6" borderId="31" xfId="0" applyFont="1" applyFill="1" applyBorder="1" applyAlignment="1">
      <alignment horizontal="center"/>
    </xf>
    <xf numFmtId="0" fontId="9" fillId="6" borderId="32" xfId="0" applyFont="1" applyFill="1" applyBorder="1" applyAlignment="1">
      <alignment horizontal="center"/>
    </xf>
    <xf numFmtId="1" fontId="9" fillId="6" borderId="32" xfId="0" applyNumberFormat="1" applyFont="1" applyFill="1" applyBorder="1" applyAlignment="1">
      <alignment horizontal="center"/>
    </xf>
    <xf numFmtId="44" fontId="9" fillId="6" borderId="32" xfId="2" applyFont="1" applyFill="1" applyBorder="1" applyAlignment="1">
      <alignment horizontal="center"/>
    </xf>
    <xf numFmtId="39" fontId="9" fillId="6" borderId="32" xfId="1" applyNumberFormat="1" applyFont="1" applyFill="1" applyBorder="1" applyAlignment="1">
      <alignment horizontal="center"/>
    </xf>
    <xf numFmtId="44" fontId="9" fillId="6" borderId="33" xfId="2" applyFont="1" applyFill="1" applyBorder="1" applyAlignment="1">
      <alignment horizontal="center"/>
    </xf>
    <xf numFmtId="44" fontId="3" fillId="2" borderId="0" xfId="2" applyFont="1" applyFill="1" applyBorder="1"/>
    <xf numFmtId="2" fontId="3" fillId="2" borderId="0" xfId="0" applyNumberFormat="1" applyFont="1" applyFill="1" applyAlignment="1">
      <alignment horizontal="center"/>
    </xf>
    <xf numFmtId="0" fontId="9" fillId="6" borderId="34" xfId="0" applyFont="1" applyFill="1" applyBorder="1" applyAlignment="1">
      <alignment horizontal="center"/>
    </xf>
    <xf numFmtId="0" fontId="9" fillId="6" borderId="35" xfId="0" applyFont="1" applyFill="1" applyBorder="1" applyAlignment="1">
      <alignment horizontal="center"/>
    </xf>
    <xf numFmtId="1" fontId="9" fillId="6" borderId="35" xfId="0" applyNumberFormat="1" applyFont="1" applyFill="1" applyBorder="1" applyAlignment="1">
      <alignment horizontal="center"/>
    </xf>
    <xf numFmtId="44" fontId="9" fillId="6" borderId="35" xfId="2" applyFont="1" applyFill="1" applyBorder="1" applyAlignment="1">
      <alignment horizontal="center"/>
    </xf>
    <xf numFmtId="39" fontId="9" fillId="6" borderId="35" xfId="1" applyNumberFormat="1" applyFont="1" applyFill="1" applyBorder="1" applyAlignment="1">
      <alignment horizontal="center"/>
    </xf>
    <xf numFmtId="44" fontId="9" fillId="6" borderId="36" xfId="2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5" xfId="0" applyFont="1" applyFill="1" applyBorder="1"/>
    <xf numFmtId="44" fontId="3" fillId="2" borderId="35" xfId="2" applyFont="1" applyFill="1" applyBorder="1"/>
    <xf numFmtId="2" fontId="3" fillId="2" borderId="35" xfId="0" applyNumberFormat="1" applyFont="1" applyFill="1" applyBorder="1" applyAlignment="1">
      <alignment horizontal="center"/>
    </xf>
    <xf numFmtId="44" fontId="3" fillId="2" borderId="36" xfId="2" applyFont="1" applyFill="1" applyBorder="1"/>
    <xf numFmtId="0" fontId="3" fillId="2" borderId="4" xfId="0" applyFont="1" applyFill="1" applyBorder="1" applyAlignment="1">
      <alignment horizontal="center"/>
    </xf>
    <xf numFmtId="44" fontId="3" fillId="2" borderId="5" xfId="2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/>
    <xf numFmtId="44" fontId="3" fillId="2" borderId="11" xfId="2" applyFont="1" applyFill="1" applyBorder="1"/>
    <xf numFmtId="2" fontId="3" fillId="2" borderId="11" xfId="0" applyNumberFormat="1" applyFont="1" applyFill="1" applyBorder="1" applyAlignment="1">
      <alignment horizontal="center"/>
    </xf>
    <xf numFmtId="44" fontId="3" fillId="2" borderId="12" xfId="2" applyFont="1" applyFill="1" applyBorder="1"/>
    <xf numFmtId="0" fontId="3" fillId="2" borderId="16" xfId="0" applyFont="1" applyFill="1" applyBorder="1" applyAlignment="1">
      <alignment horizontal="center" vertical="center" wrapText="1"/>
    </xf>
    <xf numFmtId="0" fontId="3" fillId="2" borderId="17" xfId="0" quotePrefix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quotePrefix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0</xdr:rowOff>
    </xdr:from>
    <xdr:to>
      <xdr:col>21</xdr:col>
      <xdr:colOff>362850</xdr:colOff>
      <xdr:row>39</xdr:row>
      <xdr:rowOff>35804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08A78E-DCE8-4ED7-9D61-B93E12D1C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0" y="0"/>
          <a:ext cx="6449325" cy="6312779"/>
        </a:xfrm>
        <a:prstGeom prst="rect">
          <a:avLst/>
        </a:prstGeom>
      </xdr:spPr>
    </xdr:pic>
    <xdr:clientData/>
  </xdr:twoCellAnchor>
  <xdr:twoCellAnchor editAs="oneCell">
    <xdr:from>
      <xdr:col>5</xdr:col>
      <xdr:colOff>895350</xdr:colOff>
      <xdr:row>1</xdr:row>
      <xdr:rowOff>19050</xdr:rowOff>
    </xdr:from>
    <xdr:to>
      <xdr:col>8</xdr:col>
      <xdr:colOff>47624</xdr:colOff>
      <xdr:row>7</xdr:row>
      <xdr:rowOff>114299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116B9A-AD4C-4CE4-97A3-40F74DAA4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14950" y="161925"/>
          <a:ext cx="3009899" cy="1000124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2</xdr:row>
      <xdr:rowOff>57150</xdr:rowOff>
    </xdr:from>
    <xdr:to>
      <xdr:col>5</xdr:col>
      <xdr:colOff>719884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2BB97B-71F0-4D45-9875-BDD7F0E43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42900"/>
          <a:ext cx="4320334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99C9-09B7-482D-A8A5-6727F9904FA7}">
  <sheetPr>
    <pageSetUpPr fitToPage="1"/>
  </sheetPr>
  <dimension ref="B6:L384"/>
  <sheetViews>
    <sheetView tabSelected="1" workbookViewId="0">
      <selection activeCell="N1" sqref="N1:N1048576"/>
    </sheetView>
  </sheetViews>
  <sheetFormatPr defaultColWidth="9" defaultRowHeight="11.25" x14ac:dyDescent="0.2"/>
  <cols>
    <col min="1" max="1" width="3" style="2" customWidth="1"/>
    <col min="2" max="2" width="7.28515625" style="1" bestFit="1" customWidth="1"/>
    <col min="3" max="3" width="16.140625" style="1" bestFit="1" customWidth="1"/>
    <col min="4" max="4" width="25" style="1" bestFit="1" customWidth="1"/>
    <col min="5" max="5" width="14.85546875" style="2" bestFit="1" customWidth="1"/>
    <col min="6" max="6" width="34.7109375" style="2" bestFit="1" customWidth="1"/>
    <col min="7" max="7" width="13.28515625" style="1" bestFit="1" customWidth="1"/>
    <col min="8" max="8" width="9.85546875" style="3" bestFit="1" customWidth="1"/>
    <col min="9" max="9" width="8.42578125" style="1" bestFit="1" customWidth="1"/>
    <col min="10" max="10" width="9.85546875" style="3" bestFit="1" customWidth="1"/>
    <col min="11" max="11" width="2.85546875" style="2" customWidth="1"/>
    <col min="12" max="16384" width="9" style="2"/>
  </cols>
  <sheetData>
    <row r="6" spans="2:12" x14ac:dyDescent="0.2">
      <c r="K6" s="4"/>
    </row>
    <row r="7" spans="2:12" ht="15" x14ac:dyDescent="0.25">
      <c r="K7" s="5"/>
      <c r="L7" s="5"/>
    </row>
    <row r="11" spans="2:12" ht="11.25" customHeight="1" x14ac:dyDescent="0.2">
      <c r="B11" s="6" t="s">
        <v>0</v>
      </c>
      <c r="C11" s="6"/>
      <c r="D11" s="6"/>
      <c r="E11" s="6"/>
      <c r="F11" s="6"/>
      <c r="G11" s="6"/>
      <c r="H11" s="6"/>
      <c r="I11" s="6"/>
      <c r="J11" s="6"/>
    </row>
    <row r="12" spans="2:12" ht="11.25" customHeight="1" x14ac:dyDescent="0.2">
      <c r="B12" s="6"/>
      <c r="C12" s="6"/>
      <c r="D12" s="6"/>
      <c r="E12" s="6"/>
      <c r="F12" s="6"/>
      <c r="G12" s="6"/>
      <c r="H12" s="6"/>
      <c r="I12" s="6"/>
      <c r="J12" s="6"/>
    </row>
    <row r="13" spans="2:12" ht="11.25" customHeight="1" thickBot="1" x14ac:dyDescent="0.25">
      <c r="B13" s="7" t="s">
        <v>1</v>
      </c>
      <c r="C13" s="7"/>
      <c r="D13" s="7"/>
      <c r="E13" s="7"/>
      <c r="F13" s="7"/>
      <c r="G13" s="7"/>
      <c r="H13" s="7"/>
      <c r="I13" s="7"/>
      <c r="J13" s="7"/>
    </row>
    <row r="14" spans="2:12" ht="15" customHeight="1" x14ac:dyDescent="0.2">
      <c r="H14" s="8" t="s">
        <v>2</v>
      </c>
      <c r="I14" s="9"/>
      <c r="J14" s="10"/>
    </row>
    <row r="15" spans="2:12" ht="15" x14ac:dyDescent="0.25">
      <c r="H15" s="11" t="s">
        <v>3</v>
      </c>
      <c r="I15" s="12"/>
      <c r="J15" s="13"/>
    </row>
    <row r="16" spans="2:12" ht="15" x14ac:dyDescent="0.25">
      <c r="H16" s="11" t="s">
        <v>4</v>
      </c>
      <c r="I16" s="12"/>
      <c r="J16" s="13"/>
    </row>
    <row r="17" spans="2:12" ht="15" x14ac:dyDescent="0.25">
      <c r="H17" s="11" t="s">
        <v>5</v>
      </c>
      <c r="I17" s="12"/>
      <c r="J17" s="13"/>
    </row>
    <row r="18" spans="2:12" ht="15" x14ac:dyDescent="0.25">
      <c r="H18" s="11" t="s">
        <v>6</v>
      </c>
      <c r="I18" s="12"/>
      <c r="J18" s="13"/>
    </row>
    <row r="19" spans="2:12" ht="15" x14ac:dyDescent="0.25">
      <c r="E19" s="1"/>
      <c r="F19" s="1"/>
      <c r="H19" s="11" t="s">
        <v>7</v>
      </c>
      <c r="I19" s="12"/>
      <c r="J19" s="13"/>
      <c r="K19" s="14"/>
      <c r="L19" s="15"/>
    </row>
    <row r="20" spans="2:12" ht="15.75" thickBot="1" x14ac:dyDescent="0.3">
      <c r="E20" s="1"/>
      <c r="F20" s="1"/>
      <c r="H20" s="11" t="s">
        <v>8</v>
      </c>
      <c r="I20" s="12"/>
      <c r="J20" s="13"/>
      <c r="K20" s="14"/>
      <c r="L20" s="15"/>
    </row>
    <row r="21" spans="2:12" ht="15.75" customHeight="1" thickBot="1" x14ac:dyDescent="0.3">
      <c r="B21" s="16" t="s">
        <v>9</v>
      </c>
      <c r="C21" s="17"/>
      <c r="D21" s="18"/>
      <c r="E21" s="19">
        <v>1</v>
      </c>
      <c r="F21" s="20"/>
      <c r="H21" s="21" t="s">
        <v>10</v>
      </c>
      <c r="I21" s="22"/>
      <c r="J21" s="23"/>
      <c r="K21" s="14"/>
      <c r="L21" s="15"/>
    </row>
    <row r="22" spans="2:12" x14ac:dyDescent="0.2">
      <c r="B22" s="24"/>
      <c r="C22" s="24"/>
      <c r="D22" s="24"/>
      <c r="E22" s="25"/>
      <c r="F22" s="20"/>
      <c r="I22" s="26"/>
      <c r="J22" s="14"/>
      <c r="K22" s="14"/>
      <c r="L22" s="15"/>
    </row>
    <row r="23" spans="2:12" ht="30" x14ac:dyDescent="0.4">
      <c r="B23" s="27" t="s">
        <v>3</v>
      </c>
      <c r="C23" s="27"/>
      <c r="D23" s="27"/>
      <c r="E23" s="27"/>
      <c r="F23" s="27"/>
      <c r="G23" s="27"/>
      <c r="H23" s="27"/>
      <c r="I23" s="27"/>
      <c r="J23" s="27"/>
      <c r="K23" s="14"/>
      <c r="L23" s="15"/>
    </row>
    <row r="24" spans="2:12" ht="12" thickBot="1" x14ac:dyDescent="0.25">
      <c r="E24" s="1"/>
      <c r="F24" s="1"/>
      <c r="I24" s="26"/>
      <c r="J24" s="14"/>
      <c r="K24" s="14"/>
      <c r="L24" s="15"/>
    </row>
    <row r="25" spans="2:12" ht="12" thickBot="1" x14ac:dyDescent="0.25">
      <c r="B25" s="28" t="s">
        <v>11</v>
      </c>
      <c r="C25" s="29" t="s">
        <v>12</v>
      </c>
      <c r="D25" s="29" t="s">
        <v>13</v>
      </c>
      <c r="E25" s="30" t="s">
        <v>14</v>
      </c>
      <c r="F25" s="29" t="s">
        <v>15</v>
      </c>
      <c r="G25" s="29" t="s">
        <v>16</v>
      </c>
      <c r="H25" s="31" t="s">
        <v>17</v>
      </c>
      <c r="I25" s="32" t="s">
        <v>18</v>
      </c>
      <c r="J25" s="33" t="s">
        <v>19</v>
      </c>
      <c r="L25" s="15"/>
    </row>
    <row r="26" spans="2:12" x14ac:dyDescent="0.2">
      <c r="B26" s="34" t="s">
        <v>20</v>
      </c>
      <c r="C26" s="35" t="s">
        <v>21</v>
      </c>
      <c r="D26" s="35" t="s">
        <v>22</v>
      </c>
      <c r="E26" s="35" t="s">
        <v>23</v>
      </c>
      <c r="F26" s="36" t="s">
        <v>24</v>
      </c>
      <c r="G26" s="35" t="s">
        <v>25</v>
      </c>
      <c r="H26" s="37">
        <v>437</v>
      </c>
      <c r="I26" s="38">
        <f>$E$21</f>
        <v>1</v>
      </c>
      <c r="J26" s="39">
        <f>H26*I26</f>
        <v>437</v>
      </c>
    </row>
    <row r="27" spans="2:12" x14ac:dyDescent="0.2">
      <c r="B27" s="40" t="s">
        <v>26</v>
      </c>
      <c r="C27" s="41" t="s">
        <v>21</v>
      </c>
      <c r="D27" s="41" t="s">
        <v>22</v>
      </c>
      <c r="E27" s="41" t="s">
        <v>27</v>
      </c>
      <c r="F27" s="42" t="s">
        <v>28</v>
      </c>
      <c r="G27" s="41" t="s">
        <v>25</v>
      </c>
      <c r="H27" s="43">
        <v>534</v>
      </c>
      <c r="I27" s="44">
        <f t="shared" ref="I27:I78" si="0">$E$21</f>
        <v>1</v>
      </c>
      <c r="J27" s="45">
        <f t="shared" ref="J27:J44" si="1">H27*I27</f>
        <v>534</v>
      </c>
    </row>
    <row r="28" spans="2:12" x14ac:dyDescent="0.2">
      <c r="B28" s="40" t="s">
        <v>29</v>
      </c>
      <c r="C28" s="41" t="s">
        <v>21</v>
      </c>
      <c r="D28" s="41" t="s">
        <v>22</v>
      </c>
      <c r="E28" s="41" t="s">
        <v>30</v>
      </c>
      <c r="F28" s="42" t="s">
        <v>31</v>
      </c>
      <c r="G28" s="41" t="s">
        <v>25</v>
      </c>
      <c r="H28" s="43">
        <v>570</v>
      </c>
      <c r="I28" s="44">
        <f t="shared" si="0"/>
        <v>1</v>
      </c>
      <c r="J28" s="45">
        <f t="shared" si="1"/>
        <v>570</v>
      </c>
    </row>
    <row r="29" spans="2:12" x14ac:dyDescent="0.2">
      <c r="B29" s="40" t="s">
        <v>32</v>
      </c>
      <c r="C29" s="41" t="s">
        <v>21</v>
      </c>
      <c r="D29" s="41" t="s">
        <v>22</v>
      </c>
      <c r="E29" s="41" t="s">
        <v>33</v>
      </c>
      <c r="F29" s="42" t="s">
        <v>34</v>
      </c>
      <c r="G29" s="41" t="s">
        <v>25</v>
      </c>
      <c r="H29" s="43">
        <v>670</v>
      </c>
      <c r="I29" s="44">
        <f t="shared" si="0"/>
        <v>1</v>
      </c>
      <c r="J29" s="45">
        <f t="shared" si="1"/>
        <v>670</v>
      </c>
    </row>
    <row r="30" spans="2:12" x14ac:dyDescent="0.2">
      <c r="B30" s="40" t="s">
        <v>35</v>
      </c>
      <c r="C30" s="41" t="s">
        <v>21</v>
      </c>
      <c r="D30" s="41" t="s">
        <v>22</v>
      </c>
      <c r="E30" s="41" t="s">
        <v>36</v>
      </c>
      <c r="F30" s="42" t="s">
        <v>37</v>
      </c>
      <c r="G30" s="41" t="s">
        <v>25</v>
      </c>
      <c r="H30" s="43">
        <v>720</v>
      </c>
      <c r="I30" s="44">
        <f t="shared" si="0"/>
        <v>1</v>
      </c>
      <c r="J30" s="45">
        <f t="shared" si="1"/>
        <v>720</v>
      </c>
    </row>
    <row r="31" spans="2:12" x14ac:dyDescent="0.2">
      <c r="B31" s="40" t="s">
        <v>38</v>
      </c>
      <c r="C31" s="41" t="s">
        <v>21</v>
      </c>
      <c r="D31" s="41" t="s">
        <v>22</v>
      </c>
      <c r="E31" s="41" t="s">
        <v>39</v>
      </c>
      <c r="F31" s="42" t="s">
        <v>40</v>
      </c>
      <c r="G31" s="41" t="s">
        <v>25</v>
      </c>
      <c r="H31" s="43">
        <v>998</v>
      </c>
      <c r="I31" s="44">
        <f t="shared" si="0"/>
        <v>1</v>
      </c>
      <c r="J31" s="45">
        <f t="shared" si="1"/>
        <v>998</v>
      </c>
    </row>
    <row r="32" spans="2:12" x14ac:dyDescent="0.2">
      <c r="B32" s="40" t="s">
        <v>41</v>
      </c>
      <c r="C32" s="41" t="s">
        <v>21</v>
      </c>
      <c r="D32" s="41" t="s">
        <v>22</v>
      </c>
      <c r="E32" s="41" t="s">
        <v>42</v>
      </c>
      <c r="F32" s="42" t="s">
        <v>43</v>
      </c>
      <c r="G32" s="41" t="s">
        <v>25</v>
      </c>
      <c r="H32" s="43">
        <v>1005</v>
      </c>
      <c r="I32" s="44">
        <f t="shared" si="0"/>
        <v>1</v>
      </c>
      <c r="J32" s="45">
        <f t="shared" si="1"/>
        <v>1005</v>
      </c>
    </row>
    <row r="33" spans="2:10" x14ac:dyDescent="0.2">
      <c r="B33" s="40" t="s">
        <v>44</v>
      </c>
      <c r="C33" s="41" t="s">
        <v>21</v>
      </c>
      <c r="D33" s="41" t="s">
        <v>22</v>
      </c>
      <c r="E33" s="41" t="s">
        <v>45</v>
      </c>
      <c r="F33" s="42" t="s">
        <v>46</v>
      </c>
      <c r="G33" s="41" t="s">
        <v>25</v>
      </c>
      <c r="H33" s="43">
        <v>1462</v>
      </c>
      <c r="I33" s="44">
        <f t="shared" si="0"/>
        <v>1</v>
      </c>
      <c r="J33" s="45">
        <f t="shared" si="1"/>
        <v>1462</v>
      </c>
    </row>
    <row r="34" spans="2:10" x14ac:dyDescent="0.2">
      <c r="B34" s="40" t="s">
        <v>47</v>
      </c>
      <c r="C34" s="41" t="s">
        <v>21</v>
      </c>
      <c r="D34" s="41" t="s">
        <v>22</v>
      </c>
      <c r="E34" s="41" t="s">
        <v>48</v>
      </c>
      <c r="F34" s="42" t="s">
        <v>49</v>
      </c>
      <c r="G34" s="41" t="s">
        <v>25</v>
      </c>
      <c r="H34" s="43">
        <v>1575</v>
      </c>
      <c r="I34" s="44">
        <f t="shared" si="0"/>
        <v>1</v>
      </c>
      <c r="J34" s="45">
        <f t="shared" si="1"/>
        <v>1575</v>
      </c>
    </row>
    <row r="35" spans="2:10" x14ac:dyDescent="0.2">
      <c r="B35" s="40" t="s">
        <v>50</v>
      </c>
      <c r="C35" s="41" t="s">
        <v>21</v>
      </c>
      <c r="D35" s="41" t="s">
        <v>22</v>
      </c>
      <c r="E35" s="41" t="s">
        <v>51</v>
      </c>
      <c r="F35" s="42" t="s">
        <v>52</v>
      </c>
      <c r="G35" s="41" t="s">
        <v>25</v>
      </c>
      <c r="H35" s="43">
        <v>1659</v>
      </c>
      <c r="I35" s="44">
        <f t="shared" si="0"/>
        <v>1</v>
      </c>
      <c r="J35" s="45">
        <f t="shared" si="1"/>
        <v>1659</v>
      </c>
    </row>
    <row r="36" spans="2:10" x14ac:dyDescent="0.2">
      <c r="B36" s="40" t="s">
        <v>53</v>
      </c>
      <c r="C36" s="41" t="s">
        <v>21</v>
      </c>
      <c r="D36" s="41" t="s">
        <v>22</v>
      </c>
      <c r="E36" s="41" t="s">
        <v>54</v>
      </c>
      <c r="F36" s="42" t="s">
        <v>55</v>
      </c>
      <c r="G36" s="41" t="s">
        <v>25</v>
      </c>
      <c r="H36" s="43">
        <v>1680</v>
      </c>
      <c r="I36" s="44">
        <f t="shared" si="0"/>
        <v>1</v>
      </c>
      <c r="J36" s="45">
        <f t="shared" si="1"/>
        <v>1680</v>
      </c>
    </row>
    <row r="37" spans="2:10" x14ac:dyDescent="0.2">
      <c r="B37" s="40" t="s">
        <v>56</v>
      </c>
      <c r="C37" s="41" t="s">
        <v>21</v>
      </c>
      <c r="D37" s="41" t="s">
        <v>22</v>
      </c>
      <c r="E37" s="41" t="s">
        <v>57</v>
      </c>
      <c r="F37" s="42" t="s">
        <v>58</v>
      </c>
      <c r="G37" s="41" t="s">
        <v>25</v>
      </c>
      <c r="H37" s="43">
        <v>2085</v>
      </c>
      <c r="I37" s="44">
        <f t="shared" si="0"/>
        <v>1</v>
      </c>
      <c r="J37" s="45">
        <f t="shared" si="1"/>
        <v>2085</v>
      </c>
    </row>
    <row r="38" spans="2:10" x14ac:dyDescent="0.2">
      <c r="B38" s="40" t="s">
        <v>59</v>
      </c>
      <c r="C38" s="41" t="s">
        <v>21</v>
      </c>
      <c r="D38" s="41" t="s">
        <v>22</v>
      </c>
      <c r="E38" s="41" t="s">
        <v>60</v>
      </c>
      <c r="F38" s="42" t="s">
        <v>61</v>
      </c>
      <c r="G38" s="41" t="s">
        <v>25</v>
      </c>
      <c r="H38" s="43">
        <v>3159</v>
      </c>
      <c r="I38" s="44">
        <f t="shared" si="0"/>
        <v>1</v>
      </c>
      <c r="J38" s="45">
        <f t="shared" si="1"/>
        <v>3159</v>
      </c>
    </row>
    <row r="39" spans="2:10" x14ac:dyDescent="0.2">
      <c r="B39" s="40" t="s">
        <v>62</v>
      </c>
      <c r="C39" s="41" t="s">
        <v>21</v>
      </c>
      <c r="D39" s="41" t="s">
        <v>22</v>
      </c>
      <c r="E39" s="41" t="s">
        <v>63</v>
      </c>
      <c r="F39" s="42" t="s">
        <v>64</v>
      </c>
      <c r="G39" s="41" t="s">
        <v>25</v>
      </c>
      <c r="H39" s="43">
        <v>3656</v>
      </c>
      <c r="I39" s="44">
        <f t="shared" si="0"/>
        <v>1</v>
      </c>
      <c r="J39" s="45">
        <f t="shared" si="1"/>
        <v>3656</v>
      </c>
    </row>
    <row r="40" spans="2:10" x14ac:dyDescent="0.2">
      <c r="B40" s="40" t="s">
        <v>65</v>
      </c>
      <c r="C40" s="41" t="s">
        <v>21</v>
      </c>
      <c r="D40" s="41" t="s">
        <v>22</v>
      </c>
      <c r="E40" s="41" t="s">
        <v>66</v>
      </c>
      <c r="F40" s="42" t="s">
        <v>67</v>
      </c>
      <c r="G40" s="41" t="s">
        <v>25</v>
      </c>
      <c r="H40" s="43">
        <v>7676</v>
      </c>
      <c r="I40" s="44">
        <f t="shared" si="0"/>
        <v>1</v>
      </c>
      <c r="J40" s="45">
        <f t="shared" si="1"/>
        <v>7676</v>
      </c>
    </row>
    <row r="41" spans="2:10" x14ac:dyDescent="0.2">
      <c r="B41" s="40" t="s">
        <v>68</v>
      </c>
      <c r="C41" s="41" t="s">
        <v>21</v>
      </c>
      <c r="D41" s="41" t="s">
        <v>22</v>
      </c>
      <c r="E41" s="41" t="s">
        <v>69</v>
      </c>
      <c r="F41" s="42" t="s">
        <v>70</v>
      </c>
      <c r="G41" s="41" t="s">
        <v>25</v>
      </c>
      <c r="H41" s="43">
        <v>8903</v>
      </c>
      <c r="I41" s="44">
        <f t="shared" si="0"/>
        <v>1</v>
      </c>
      <c r="J41" s="45">
        <f t="shared" si="1"/>
        <v>8903</v>
      </c>
    </row>
    <row r="42" spans="2:10" x14ac:dyDescent="0.2">
      <c r="B42" s="40" t="s">
        <v>71</v>
      </c>
      <c r="C42" s="41" t="s">
        <v>21</v>
      </c>
      <c r="D42" s="41" t="s">
        <v>22</v>
      </c>
      <c r="E42" s="41" t="s">
        <v>72</v>
      </c>
      <c r="F42" s="42" t="s">
        <v>73</v>
      </c>
      <c r="G42" s="41" t="s">
        <v>25</v>
      </c>
      <c r="H42" s="43">
        <v>12935</v>
      </c>
      <c r="I42" s="44">
        <f t="shared" si="0"/>
        <v>1</v>
      </c>
      <c r="J42" s="45">
        <f t="shared" si="1"/>
        <v>12935</v>
      </c>
    </row>
    <row r="43" spans="2:10" x14ac:dyDescent="0.2">
      <c r="B43" s="40" t="s">
        <v>74</v>
      </c>
      <c r="C43" s="41" t="s">
        <v>21</v>
      </c>
      <c r="D43" s="41" t="s">
        <v>22</v>
      </c>
      <c r="E43" s="41" t="s">
        <v>75</v>
      </c>
      <c r="F43" s="42" t="s">
        <v>76</v>
      </c>
      <c r="G43" s="41" t="s">
        <v>25</v>
      </c>
      <c r="H43" s="43">
        <v>13771</v>
      </c>
      <c r="I43" s="44">
        <f t="shared" si="0"/>
        <v>1</v>
      </c>
      <c r="J43" s="45">
        <f t="shared" si="1"/>
        <v>13771</v>
      </c>
    </row>
    <row r="44" spans="2:10" ht="12" thickBot="1" x14ac:dyDescent="0.25">
      <c r="B44" s="46" t="s">
        <v>77</v>
      </c>
      <c r="C44" s="47" t="s">
        <v>21</v>
      </c>
      <c r="D44" s="47" t="s">
        <v>22</v>
      </c>
      <c r="E44" s="47" t="s">
        <v>78</v>
      </c>
      <c r="F44" s="48" t="s">
        <v>79</v>
      </c>
      <c r="G44" s="47" t="s">
        <v>25</v>
      </c>
      <c r="H44" s="49">
        <v>20328</v>
      </c>
      <c r="I44" s="50">
        <f t="shared" si="0"/>
        <v>1</v>
      </c>
      <c r="J44" s="51">
        <f t="shared" si="1"/>
        <v>20328</v>
      </c>
    </row>
    <row r="45" spans="2:10" x14ac:dyDescent="0.2">
      <c r="B45" s="52" t="s">
        <v>20</v>
      </c>
      <c r="C45" s="53" t="s">
        <v>80</v>
      </c>
      <c r="D45" s="53" t="s">
        <v>81</v>
      </c>
      <c r="E45" s="53" t="s">
        <v>82</v>
      </c>
      <c r="F45" s="54" t="s">
        <v>83</v>
      </c>
      <c r="G45" s="53" t="s">
        <v>25</v>
      </c>
      <c r="H45" s="55">
        <v>599</v>
      </c>
      <c r="I45" s="56">
        <f t="shared" si="0"/>
        <v>1</v>
      </c>
      <c r="J45" s="57">
        <f>H45*I45</f>
        <v>599</v>
      </c>
    </row>
    <row r="46" spans="2:10" x14ac:dyDescent="0.2">
      <c r="B46" s="40" t="s">
        <v>26</v>
      </c>
      <c r="C46" s="41" t="s">
        <v>80</v>
      </c>
      <c r="D46" s="41" t="s">
        <v>81</v>
      </c>
      <c r="E46" s="41" t="s">
        <v>84</v>
      </c>
      <c r="F46" s="42" t="s">
        <v>85</v>
      </c>
      <c r="G46" s="41" t="s">
        <v>25</v>
      </c>
      <c r="H46" s="43">
        <v>607</v>
      </c>
      <c r="I46" s="44">
        <f t="shared" si="0"/>
        <v>1</v>
      </c>
      <c r="J46" s="45">
        <f t="shared" ref="J46:J78" si="2">H46*I46</f>
        <v>607</v>
      </c>
    </row>
    <row r="47" spans="2:10" x14ac:dyDescent="0.2">
      <c r="B47" s="40" t="s">
        <v>29</v>
      </c>
      <c r="C47" s="41" t="s">
        <v>80</v>
      </c>
      <c r="D47" s="41" t="s">
        <v>81</v>
      </c>
      <c r="E47" s="41" t="s">
        <v>86</v>
      </c>
      <c r="F47" s="42" t="s">
        <v>87</v>
      </c>
      <c r="G47" s="41" t="s">
        <v>25</v>
      </c>
      <c r="H47" s="43">
        <v>636</v>
      </c>
      <c r="I47" s="44">
        <f t="shared" si="0"/>
        <v>1</v>
      </c>
      <c r="J47" s="45">
        <f t="shared" si="2"/>
        <v>636</v>
      </c>
    </row>
    <row r="48" spans="2:10" x14ac:dyDescent="0.2">
      <c r="B48" s="40" t="s">
        <v>32</v>
      </c>
      <c r="C48" s="41" t="s">
        <v>80</v>
      </c>
      <c r="D48" s="41" t="s">
        <v>81</v>
      </c>
      <c r="E48" s="41" t="s">
        <v>88</v>
      </c>
      <c r="F48" s="42" t="s">
        <v>89</v>
      </c>
      <c r="G48" s="41" t="s">
        <v>25</v>
      </c>
      <c r="H48" s="43">
        <v>664</v>
      </c>
      <c r="I48" s="44">
        <f t="shared" si="0"/>
        <v>1</v>
      </c>
      <c r="J48" s="45">
        <f t="shared" si="2"/>
        <v>664</v>
      </c>
    </row>
    <row r="49" spans="2:10" x14ac:dyDescent="0.2">
      <c r="B49" s="40" t="s">
        <v>35</v>
      </c>
      <c r="C49" s="41" t="s">
        <v>80</v>
      </c>
      <c r="D49" s="41" t="s">
        <v>81</v>
      </c>
      <c r="E49" s="41" t="s">
        <v>90</v>
      </c>
      <c r="F49" s="42" t="s">
        <v>91</v>
      </c>
      <c r="G49" s="41" t="s">
        <v>25</v>
      </c>
      <c r="H49" s="43">
        <v>773</v>
      </c>
      <c r="I49" s="44">
        <f t="shared" si="0"/>
        <v>1</v>
      </c>
      <c r="J49" s="45">
        <f t="shared" si="2"/>
        <v>773</v>
      </c>
    </row>
    <row r="50" spans="2:10" x14ac:dyDescent="0.2">
      <c r="B50" s="40" t="s">
        <v>38</v>
      </c>
      <c r="C50" s="41" t="s">
        <v>80</v>
      </c>
      <c r="D50" s="41" t="s">
        <v>81</v>
      </c>
      <c r="E50" s="41" t="s">
        <v>92</v>
      </c>
      <c r="F50" s="42" t="s">
        <v>93</v>
      </c>
      <c r="G50" s="41" t="s">
        <v>25</v>
      </c>
      <c r="H50" s="43">
        <v>1017</v>
      </c>
      <c r="I50" s="44">
        <f t="shared" si="0"/>
        <v>1</v>
      </c>
      <c r="J50" s="45">
        <f t="shared" si="2"/>
        <v>1017</v>
      </c>
    </row>
    <row r="51" spans="2:10" x14ac:dyDescent="0.2">
      <c r="B51" s="40" t="s">
        <v>41</v>
      </c>
      <c r="C51" s="41" t="s">
        <v>80</v>
      </c>
      <c r="D51" s="41" t="s">
        <v>81</v>
      </c>
      <c r="E51" s="41" t="s">
        <v>94</v>
      </c>
      <c r="F51" s="42" t="s">
        <v>95</v>
      </c>
      <c r="G51" s="41" t="s">
        <v>25</v>
      </c>
      <c r="H51" s="43">
        <v>1025</v>
      </c>
      <c r="I51" s="44">
        <f t="shared" si="0"/>
        <v>1</v>
      </c>
      <c r="J51" s="45">
        <f t="shared" si="2"/>
        <v>1025</v>
      </c>
    </row>
    <row r="52" spans="2:10" x14ac:dyDescent="0.2">
      <c r="B52" s="40" t="s">
        <v>44</v>
      </c>
      <c r="C52" s="41" t="s">
        <v>80</v>
      </c>
      <c r="D52" s="41" t="s">
        <v>81</v>
      </c>
      <c r="E52" s="41" t="s">
        <v>96</v>
      </c>
      <c r="F52" s="42" t="s">
        <v>97</v>
      </c>
      <c r="G52" s="41" t="s">
        <v>25</v>
      </c>
      <c r="H52" s="43">
        <v>1529</v>
      </c>
      <c r="I52" s="44">
        <f t="shared" si="0"/>
        <v>1</v>
      </c>
      <c r="J52" s="45">
        <f t="shared" si="2"/>
        <v>1529</v>
      </c>
    </row>
    <row r="53" spans="2:10" x14ac:dyDescent="0.2">
      <c r="B53" s="40" t="s">
        <v>47</v>
      </c>
      <c r="C53" s="41" t="s">
        <v>80</v>
      </c>
      <c r="D53" s="41" t="s">
        <v>81</v>
      </c>
      <c r="E53" s="41" t="s">
        <v>98</v>
      </c>
      <c r="F53" s="42" t="s">
        <v>99</v>
      </c>
      <c r="G53" s="41" t="s">
        <v>25</v>
      </c>
      <c r="H53" s="43">
        <v>1624</v>
      </c>
      <c r="I53" s="44">
        <f t="shared" si="0"/>
        <v>1</v>
      </c>
      <c r="J53" s="45">
        <f t="shared" si="2"/>
        <v>1624</v>
      </c>
    </row>
    <row r="54" spans="2:10" x14ac:dyDescent="0.2">
      <c r="B54" s="40" t="s">
        <v>50</v>
      </c>
      <c r="C54" s="41" t="s">
        <v>80</v>
      </c>
      <c r="D54" s="41" t="s">
        <v>81</v>
      </c>
      <c r="E54" s="41" t="s">
        <v>100</v>
      </c>
      <c r="F54" s="42" t="s">
        <v>101</v>
      </c>
      <c r="G54" s="41" t="s">
        <v>25</v>
      </c>
      <c r="H54" s="43">
        <v>1887</v>
      </c>
      <c r="I54" s="44">
        <f t="shared" si="0"/>
        <v>1</v>
      </c>
      <c r="J54" s="45">
        <f t="shared" si="2"/>
        <v>1887</v>
      </c>
    </row>
    <row r="55" spans="2:10" x14ac:dyDescent="0.2">
      <c r="B55" s="40" t="s">
        <v>53</v>
      </c>
      <c r="C55" s="41" t="s">
        <v>80</v>
      </c>
      <c r="D55" s="41" t="s">
        <v>81</v>
      </c>
      <c r="E55" s="41" t="s">
        <v>102</v>
      </c>
      <c r="F55" s="42" t="s">
        <v>103</v>
      </c>
      <c r="G55" s="41" t="s">
        <v>25</v>
      </c>
      <c r="H55" s="43">
        <v>2027</v>
      </c>
      <c r="I55" s="44">
        <f t="shared" si="0"/>
        <v>1</v>
      </c>
      <c r="J55" s="45">
        <f t="shared" si="2"/>
        <v>2027</v>
      </c>
    </row>
    <row r="56" spans="2:10" x14ac:dyDescent="0.2">
      <c r="B56" s="40" t="s">
        <v>56</v>
      </c>
      <c r="C56" s="41" t="s">
        <v>80</v>
      </c>
      <c r="D56" s="41" t="s">
        <v>81</v>
      </c>
      <c r="E56" s="41" t="s">
        <v>104</v>
      </c>
      <c r="F56" s="42" t="s">
        <v>105</v>
      </c>
      <c r="G56" s="41" t="s">
        <v>25</v>
      </c>
      <c r="H56" s="43">
        <v>2340</v>
      </c>
      <c r="I56" s="44">
        <f t="shared" si="0"/>
        <v>1</v>
      </c>
      <c r="J56" s="45">
        <f t="shared" si="2"/>
        <v>2340</v>
      </c>
    </row>
    <row r="57" spans="2:10" x14ac:dyDescent="0.2">
      <c r="B57" s="40" t="s">
        <v>59</v>
      </c>
      <c r="C57" s="41" t="s">
        <v>80</v>
      </c>
      <c r="D57" s="41" t="s">
        <v>81</v>
      </c>
      <c r="E57" s="41" t="s">
        <v>106</v>
      </c>
      <c r="F57" s="42" t="s">
        <v>107</v>
      </c>
      <c r="G57" s="41" t="s">
        <v>25</v>
      </c>
      <c r="H57" s="43">
        <v>3541</v>
      </c>
      <c r="I57" s="44">
        <f t="shared" si="0"/>
        <v>1</v>
      </c>
      <c r="J57" s="45">
        <f t="shared" si="2"/>
        <v>3541</v>
      </c>
    </row>
    <row r="58" spans="2:10" x14ac:dyDescent="0.2">
      <c r="B58" s="40" t="s">
        <v>62</v>
      </c>
      <c r="C58" s="41" t="s">
        <v>80</v>
      </c>
      <c r="D58" s="41" t="s">
        <v>81</v>
      </c>
      <c r="E58" s="41" t="s">
        <v>108</v>
      </c>
      <c r="F58" s="42" t="s">
        <v>109</v>
      </c>
      <c r="G58" s="41" t="s">
        <v>25</v>
      </c>
      <c r="H58" s="43">
        <v>4118</v>
      </c>
      <c r="I58" s="44">
        <f t="shared" si="0"/>
        <v>1</v>
      </c>
      <c r="J58" s="45">
        <f t="shared" si="2"/>
        <v>4118</v>
      </c>
    </row>
    <row r="59" spans="2:10" x14ac:dyDescent="0.2">
      <c r="B59" s="40" t="s">
        <v>65</v>
      </c>
      <c r="C59" s="41" t="s">
        <v>80</v>
      </c>
      <c r="D59" s="41" t="s">
        <v>81</v>
      </c>
      <c r="E59" s="41" t="s">
        <v>110</v>
      </c>
      <c r="F59" s="42" t="s">
        <v>111</v>
      </c>
      <c r="G59" s="41" t="s">
        <v>25</v>
      </c>
      <c r="H59" s="43">
        <v>8128</v>
      </c>
      <c r="I59" s="44">
        <f t="shared" si="0"/>
        <v>1</v>
      </c>
      <c r="J59" s="45">
        <f t="shared" si="2"/>
        <v>8128</v>
      </c>
    </row>
    <row r="60" spans="2:10" x14ac:dyDescent="0.2">
      <c r="B60" s="40" t="s">
        <v>68</v>
      </c>
      <c r="C60" s="41" t="s">
        <v>80</v>
      </c>
      <c r="D60" s="41" t="s">
        <v>81</v>
      </c>
      <c r="E60" s="41" t="s">
        <v>112</v>
      </c>
      <c r="F60" s="42" t="s">
        <v>113</v>
      </c>
      <c r="G60" s="41" t="s">
        <v>25</v>
      </c>
      <c r="H60" s="43">
        <v>9589</v>
      </c>
      <c r="I60" s="44">
        <f t="shared" si="0"/>
        <v>1</v>
      </c>
      <c r="J60" s="45">
        <f t="shared" si="2"/>
        <v>9589</v>
      </c>
    </row>
    <row r="61" spans="2:10" x14ac:dyDescent="0.2">
      <c r="B61" s="40" t="s">
        <v>71</v>
      </c>
      <c r="C61" s="41" t="s">
        <v>80</v>
      </c>
      <c r="D61" s="41" t="s">
        <v>81</v>
      </c>
      <c r="E61" s="41" t="s">
        <v>114</v>
      </c>
      <c r="F61" s="42" t="s">
        <v>115</v>
      </c>
      <c r="G61" s="41" t="s">
        <v>25</v>
      </c>
      <c r="H61" s="43">
        <v>13549</v>
      </c>
      <c r="I61" s="44">
        <f t="shared" si="0"/>
        <v>1</v>
      </c>
      <c r="J61" s="45">
        <f t="shared" si="2"/>
        <v>13549</v>
      </c>
    </row>
    <row r="62" spans="2:10" x14ac:dyDescent="0.2">
      <c r="B62" s="40" t="s">
        <v>74</v>
      </c>
      <c r="C62" s="41" t="s">
        <v>80</v>
      </c>
      <c r="D62" s="41" t="s">
        <v>81</v>
      </c>
      <c r="E62" s="41" t="s">
        <v>116</v>
      </c>
      <c r="F62" s="42" t="s">
        <v>117</v>
      </c>
      <c r="G62" s="41" t="s">
        <v>25</v>
      </c>
      <c r="H62" s="43">
        <v>15408</v>
      </c>
      <c r="I62" s="44">
        <f t="shared" si="0"/>
        <v>1</v>
      </c>
      <c r="J62" s="45">
        <f t="shared" si="2"/>
        <v>15408</v>
      </c>
    </row>
    <row r="63" spans="2:10" ht="12" thickBot="1" x14ac:dyDescent="0.25">
      <c r="B63" s="58" t="s">
        <v>77</v>
      </c>
      <c r="C63" s="59" t="s">
        <v>80</v>
      </c>
      <c r="D63" s="59" t="s">
        <v>81</v>
      </c>
      <c r="E63" s="59" t="s">
        <v>118</v>
      </c>
      <c r="F63" s="60" t="s">
        <v>119</v>
      </c>
      <c r="G63" s="59" t="s">
        <v>25</v>
      </c>
      <c r="H63" s="61">
        <v>23246</v>
      </c>
      <c r="I63" s="62">
        <f t="shared" si="0"/>
        <v>1</v>
      </c>
      <c r="J63" s="63">
        <f t="shared" si="2"/>
        <v>23246</v>
      </c>
    </row>
    <row r="64" spans="2:10" x14ac:dyDescent="0.2">
      <c r="B64" s="34" t="s">
        <v>26</v>
      </c>
      <c r="C64" s="35" t="s">
        <v>120</v>
      </c>
      <c r="D64" s="35" t="s">
        <v>121</v>
      </c>
      <c r="E64" s="35" t="s">
        <v>122</v>
      </c>
      <c r="F64" s="36" t="s">
        <v>123</v>
      </c>
      <c r="G64" s="35" t="s">
        <v>25</v>
      </c>
      <c r="H64" s="37">
        <v>665</v>
      </c>
      <c r="I64" s="38">
        <f t="shared" si="0"/>
        <v>1</v>
      </c>
      <c r="J64" s="39">
        <f t="shared" si="2"/>
        <v>665</v>
      </c>
    </row>
    <row r="65" spans="2:10" x14ac:dyDescent="0.2">
      <c r="B65" s="40" t="s">
        <v>29</v>
      </c>
      <c r="C65" s="41" t="s">
        <v>120</v>
      </c>
      <c r="D65" s="41" t="s">
        <v>121</v>
      </c>
      <c r="E65" s="41" t="s">
        <v>124</v>
      </c>
      <c r="F65" s="42" t="s">
        <v>125</v>
      </c>
      <c r="G65" s="41" t="s">
        <v>25</v>
      </c>
      <c r="H65" s="43">
        <v>850</v>
      </c>
      <c r="I65" s="44">
        <f t="shared" si="0"/>
        <v>1</v>
      </c>
      <c r="J65" s="45">
        <f t="shared" si="2"/>
        <v>850</v>
      </c>
    </row>
    <row r="66" spans="2:10" x14ac:dyDescent="0.2">
      <c r="B66" s="40" t="s">
        <v>32</v>
      </c>
      <c r="C66" s="41" t="s">
        <v>120</v>
      </c>
      <c r="D66" s="41" t="s">
        <v>121</v>
      </c>
      <c r="E66" s="41" t="s">
        <v>126</v>
      </c>
      <c r="F66" s="42" t="s">
        <v>127</v>
      </c>
      <c r="G66" s="41" t="s">
        <v>25</v>
      </c>
      <c r="H66" s="43">
        <v>998</v>
      </c>
      <c r="I66" s="44">
        <f t="shared" si="0"/>
        <v>1</v>
      </c>
      <c r="J66" s="45">
        <f t="shared" si="2"/>
        <v>998</v>
      </c>
    </row>
    <row r="67" spans="2:10" x14ac:dyDescent="0.2">
      <c r="B67" s="40" t="s">
        <v>35</v>
      </c>
      <c r="C67" s="41" t="s">
        <v>120</v>
      </c>
      <c r="D67" s="41" t="s">
        <v>121</v>
      </c>
      <c r="E67" s="41" t="s">
        <v>128</v>
      </c>
      <c r="F67" s="42" t="s">
        <v>129</v>
      </c>
      <c r="G67" s="41" t="s">
        <v>25</v>
      </c>
      <c r="H67" s="43">
        <v>918</v>
      </c>
      <c r="I67" s="44">
        <f t="shared" si="0"/>
        <v>1</v>
      </c>
      <c r="J67" s="45">
        <f t="shared" si="2"/>
        <v>918</v>
      </c>
    </row>
    <row r="68" spans="2:10" x14ac:dyDescent="0.2">
      <c r="B68" s="40" t="s">
        <v>38</v>
      </c>
      <c r="C68" s="41" t="s">
        <v>120</v>
      </c>
      <c r="D68" s="41" t="s">
        <v>121</v>
      </c>
      <c r="E68" s="41" t="s">
        <v>130</v>
      </c>
      <c r="F68" s="42" t="s">
        <v>131</v>
      </c>
      <c r="G68" s="41" t="s">
        <v>25</v>
      </c>
      <c r="H68" s="43">
        <v>1230</v>
      </c>
      <c r="I68" s="44">
        <f t="shared" si="0"/>
        <v>1</v>
      </c>
      <c r="J68" s="45">
        <f t="shared" si="2"/>
        <v>1230</v>
      </c>
    </row>
    <row r="69" spans="2:10" x14ac:dyDescent="0.2">
      <c r="B69" s="40" t="s">
        <v>41</v>
      </c>
      <c r="C69" s="41" t="s">
        <v>120</v>
      </c>
      <c r="D69" s="41" t="s">
        <v>121</v>
      </c>
      <c r="E69" s="41" t="s">
        <v>132</v>
      </c>
      <c r="F69" s="42" t="s">
        <v>133</v>
      </c>
      <c r="G69" s="41" t="s">
        <v>25</v>
      </c>
      <c r="H69" s="43">
        <v>1324</v>
      </c>
      <c r="I69" s="44">
        <f t="shared" si="0"/>
        <v>1</v>
      </c>
      <c r="J69" s="45">
        <f t="shared" si="2"/>
        <v>1324</v>
      </c>
    </row>
    <row r="70" spans="2:10" x14ac:dyDescent="0.2">
      <c r="B70" s="40" t="s">
        <v>44</v>
      </c>
      <c r="C70" s="41" t="s">
        <v>120</v>
      </c>
      <c r="D70" s="41" t="s">
        <v>121</v>
      </c>
      <c r="E70" s="41" t="s">
        <v>134</v>
      </c>
      <c r="F70" s="42" t="s">
        <v>135</v>
      </c>
      <c r="G70" s="41" t="s">
        <v>25</v>
      </c>
      <c r="H70" s="43">
        <v>1765</v>
      </c>
      <c r="I70" s="44">
        <f t="shared" si="0"/>
        <v>1</v>
      </c>
      <c r="J70" s="45">
        <f t="shared" si="2"/>
        <v>1765</v>
      </c>
    </row>
    <row r="71" spans="2:10" x14ac:dyDescent="0.2">
      <c r="B71" s="40" t="s">
        <v>47</v>
      </c>
      <c r="C71" s="41" t="s">
        <v>120</v>
      </c>
      <c r="D71" s="41" t="s">
        <v>121</v>
      </c>
      <c r="E71" s="41" t="s">
        <v>136</v>
      </c>
      <c r="F71" s="42" t="s">
        <v>137</v>
      </c>
      <c r="G71" s="41" t="s">
        <v>25</v>
      </c>
      <c r="H71" s="43">
        <v>1795</v>
      </c>
      <c r="I71" s="44">
        <f t="shared" si="0"/>
        <v>1</v>
      </c>
      <c r="J71" s="45">
        <f t="shared" si="2"/>
        <v>1795</v>
      </c>
    </row>
    <row r="72" spans="2:10" x14ac:dyDescent="0.2">
      <c r="B72" s="40" t="s">
        <v>50</v>
      </c>
      <c r="C72" s="41" t="s">
        <v>120</v>
      </c>
      <c r="D72" s="41" t="s">
        <v>121</v>
      </c>
      <c r="E72" s="41" t="s">
        <v>138</v>
      </c>
      <c r="F72" s="42" t="s">
        <v>139</v>
      </c>
      <c r="G72" s="41" t="s">
        <v>25</v>
      </c>
      <c r="H72" s="43">
        <v>1954</v>
      </c>
      <c r="I72" s="44">
        <f t="shared" si="0"/>
        <v>1</v>
      </c>
      <c r="J72" s="45">
        <f t="shared" si="2"/>
        <v>1954</v>
      </c>
    </row>
    <row r="73" spans="2:10" x14ac:dyDescent="0.2">
      <c r="B73" s="40" t="s">
        <v>53</v>
      </c>
      <c r="C73" s="41" t="s">
        <v>120</v>
      </c>
      <c r="D73" s="41" t="s">
        <v>121</v>
      </c>
      <c r="E73" s="41" t="s">
        <v>140</v>
      </c>
      <c r="F73" s="42" t="s">
        <v>141</v>
      </c>
      <c r="G73" s="41" t="s">
        <v>25</v>
      </c>
      <c r="H73" s="43">
        <v>2392</v>
      </c>
      <c r="I73" s="44">
        <f t="shared" si="0"/>
        <v>1</v>
      </c>
      <c r="J73" s="45">
        <f t="shared" si="2"/>
        <v>2392</v>
      </c>
    </row>
    <row r="74" spans="2:10" x14ac:dyDescent="0.2">
      <c r="B74" s="40" t="s">
        <v>56</v>
      </c>
      <c r="C74" s="41" t="s">
        <v>120</v>
      </c>
      <c r="D74" s="41" t="s">
        <v>121</v>
      </c>
      <c r="E74" s="41" t="s">
        <v>142</v>
      </c>
      <c r="F74" s="42" t="s">
        <v>143</v>
      </c>
      <c r="G74" s="41" t="s">
        <v>25</v>
      </c>
      <c r="H74" s="43">
        <v>2599</v>
      </c>
      <c r="I74" s="44">
        <f t="shared" si="0"/>
        <v>1</v>
      </c>
      <c r="J74" s="45">
        <f t="shared" si="2"/>
        <v>2599</v>
      </c>
    </row>
    <row r="75" spans="2:10" x14ac:dyDescent="0.2">
      <c r="B75" s="40" t="s">
        <v>59</v>
      </c>
      <c r="C75" s="41" t="s">
        <v>120</v>
      </c>
      <c r="D75" s="41" t="s">
        <v>121</v>
      </c>
      <c r="E75" s="41" t="s">
        <v>144</v>
      </c>
      <c r="F75" s="42" t="s">
        <v>145</v>
      </c>
      <c r="G75" s="41" t="s">
        <v>25</v>
      </c>
      <c r="H75" s="43">
        <v>3833</v>
      </c>
      <c r="I75" s="44">
        <f t="shared" si="0"/>
        <v>1</v>
      </c>
      <c r="J75" s="45">
        <f t="shared" si="2"/>
        <v>3833</v>
      </c>
    </row>
    <row r="76" spans="2:10" x14ac:dyDescent="0.2">
      <c r="B76" s="40" t="s">
        <v>62</v>
      </c>
      <c r="C76" s="41" t="s">
        <v>120</v>
      </c>
      <c r="D76" s="41" t="s">
        <v>121</v>
      </c>
      <c r="E76" s="41" t="s">
        <v>146</v>
      </c>
      <c r="F76" s="42" t="s">
        <v>147</v>
      </c>
      <c r="G76" s="41" t="s">
        <v>25</v>
      </c>
      <c r="H76" s="43">
        <v>5998</v>
      </c>
      <c r="I76" s="44">
        <f t="shared" si="0"/>
        <v>1</v>
      </c>
      <c r="J76" s="45">
        <f t="shared" si="2"/>
        <v>5998</v>
      </c>
    </row>
    <row r="77" spans="2:10" x14ac:dyDescent="0.2">
      <c r="B77" s="40" t="s">
        <v>65</v>
      </c>
      <c r="C77" s="41" t="s">
        <v>120</v>
      </c>
      <c r="D77" s="41" t="s">
        <v>121</v>
      </c>
      <c r="E77" s="41" t="s">
        <v>148</v>
      </c>
      <c r="F77" s="42" t="s">
        <v>149</v>
      </c>
      <c r="G77" s="41" t="s">
        <v>25</v>
      </c>
      <c r="H77" s="43">
        <v>8901</v>
      </c>
      <c r="I77" s="44">
        <f t="shared" si="0"/>
        <v>1</v>
      </c>
      <c r="J77" s="45">
        <f t="shared" si="2"/>
        <v>8901</v>
      </c>
    </row>
    <row r="78" spans="2:10" ht="12" thickBot="1" x14ac:dyDescent="0.25">
      <c r="B78" s="46" t="s">
        <v>68</v>
      </c>
      <c r="C78" s="47" t="s">
        <v>120</v>
      </c>
      <c r="D78" s="47" t="s">
        <v>121</v>
      </c>
      <c r="E78" s="47" t="s">
        <v>150</v>
      </c>
      <c r="F78" s="48" t="s">
        <v>151</v>
      </c>
      <c r="G78" s="47" t="s">
        <v>25</v>
      </c>
      <c r="H78" s="49">
        <v>10030</v>
      </c>
      <c r="I78" s="50">
        <f t="shared" si="0"/>
        <v>1</v>
      </c>
      <c r="J78" s="51">
        <f t="shared" si="2"/>
        <v>10030</v>
      </c>
    </row>
    <row r="81" spans="2:10" ht="30" x14ac:dyDescent="0.4">
      <c r="B81" s="27" t="s">
        <v>4</v>
      </c>
      <c r="C81" s="27"/>
      <c r="D81" s="27"/>
      <c r="E81" s="27"/>
      <c r="F81" s="27"/>
      <c r="G81" s="27"/>
      <c r="H81" s="27"/>
      <c r="I81" s="27"/>
      <c r="J81" s="27"/>
    </row>
    <row r="82" spans="2:10" ht="12" thickBot="1" x14ac:dyDescent="0.25"/>
    <row r="83" spans="2:10" ht="12" thickBot="1" x14ac:dyDescent="0.25">
      <c r="B83" s="28" t="s">
        <v>11</v>
      </c>
      <c r="C83" s="29" t="s">
        <v>152</v>
      </c>
      <c r="D83" s="29" t="s">
        <v>13</v>
      </c>
      <c r="E83" s="30" t="s">
        <v>14</v>
      </c>
      <c r="F83" s="29" t="s">
        <v>15</v>
      </c>
      <c r="G83" s="29" t="s">
        <v>16</v>
      </c>
      <c r="H83" s="31" t="s">
        <v>17</v>
      </c>
      <c r="I83" s="32" t="s">
        <v>18</v>
      </c>
      <c r="J83" s="33" t="s">
        <v>19</v>
      </c>
    </row>
    <row r="84" spans="2:10" x14ac:dyDescent="0.2">
      <c r="B84" s="34" t="s">
        <v>29</v>
      </c>
      <c r="C84" s="35" t="s">
        <v>153</v>
      </c>
      <c r="D84" s="35" t="s">
        <v>154</v>
      </c>
      <c r="E84" s="35" t="s">
        <v>155</v>
      </c>
      <c r="F84" s="36" t="s">
        <v>156</v>
      </c>
      <c r="G84" s="35" t="s">
        <v>25</v>
      </c>
      <c r="H84" s="37">
        <v>4122</v>
      </c>
      <c r="I84" s="38">
        <f t="shared" ref="I84:I140" si="3">$E$21</f>
        <v>1</v>
      </c>
      <c r="J84" s="39">
        <f>H84*I84</f>
        <v>4122</v>
      </c>
    </row>
    <row r="85" spans="2:10" x14ac:dyDescent="0.2">
      <c r="B85" s="40" t="s">
        <v>32</v>
      </c>
      <c r="C85" s="41" t="s">
        <v>153</v>
      </c>
      <c r="D85" s="41" t="s">
        <v>154</v>
      </c>
      <c r="E85" s="41" t="s">
        <v>157</v>
      </c>
      <c r="F85" s="42" t="s">
        <v>158</v>
      </c>
      <c r="G85" s="41" t="s">
        <v>25</v>
      </c>
      <c r="H85" s="43">
        <v>4208</v>
      </c>
      <c r="I85" s="44">
        <f t="shared" si="3"/>
        <v>1</v>
      </c>
      <c r="J85" s="45">
        <f t="shared" ref="J85:J102" si="4">H85*I85</f>
        <v>4208</v>
      </c>
    </row>
    <row r="86" spans="2:10" x14ac:dyDescent="0.2">
      <c r="B86" s="40" t="s">
        <v>35</v>
      </c>
      <c r="C86" s="41" t="s">
        <v>153</v>
      </c>
      <c r="D86" s="41" t="s">
        <v>154</v>
      </c>
      <c r="E86" s="41" t="s">
        <v>159</v>
      </c>
      <c r="F86" s="42" t="s">
        <v>160</v>
      </c>
      <c r="G86" s="41" t="s">
        <v>25</v>
      </c>
      <c r="H86" s="43">
        <v>4330</v>
      </c>
      <c r="I86" s="44">
        <f t="shared" si="3"/>
        <v>1</v>
      </c>
      <c r="J86" s="45">
        <f t="shared" si="4"/>
        <v>4330</v>
      </c>
    </row>
    <row r="87" spans="2:10" x14ac:dyDescent="0.2">
      <c r="B87" s="40" t="s">
        <v>38</v>
      </c>
      <c r="C87" s="41" t="s">
        <v>153</v>
      </c>
      <c r="D87" s="41" t="s">
        <v>154</v>
      </c>
      <c r="E87" s="41" t="s">
        <v>161</v>
      </c>
      <c r="F87" s="42" t="s">
        <v>162</v>
      </c>
      <c r="G87" s="41" t="s">
        <v>25</v>
      </c>
      <c r="H87" s="43">
        <v>4448</v>
      </c>
      <c r="I87" s="44">
        <f t="shared" si="3"/>
        <v>1</v>
      </c>
      <c r="J87" s="45">
        <f t="shared" si="4"/>
        <v>4448</v>
      </c>
    </row>
    <row r="88" spans="2:10" x14ac:dyDescent="0.2">
      <c r="B88" s="40" t="s">
        <v>41</v>
      </c>
      <c r="C88" s="41" t="s">
        <v>153</v>
      </c>
      <c r="D88" s="41" t="s">
        <v>154</v>
      </c>
      <c r="E88" s="41" t="s">
        <v>163</v>
      </c>
      <c r="F88" s="42" t="s">
        <v>164</v>
      </c>
      <c r="G88" s="41" t="s">
        <v>25</v>
      </c>
      <c r="H88" s="43">
        <v>4508</v>
      </c>
      <c r="I88" s="44">
        <f t="shared" si="3"/>
        <v>1</v>
      </c>
      <c r="J88" s="45">
        <f t="shared" si="4"/>
        <v>4508</v>
      </c>
    </row>
    <row r="89" spans="2:10" x14ac:dyDescent="0.2">
      <c r="B89" s="40" t="s">
        <v>44</v>
      </c>
      <c r="C89" s="41" t="s">
        <v>153</v>
      </c>
      <c r="D89" s="41" t="s">
        <v>154</v>
      </c>
      <c r="E89" s="41" t="s">
        <v>165</v>
      </c>
      <c r="F89" s="42" t="s">
        <v>166</v>
      </c>
      <c r="G89" s="41" t="s">
        <v>25</v>
      </c>
      <c r="H89" s="43">
        <v>4572</v>
      </c>
      <c r="I89" s="44">
        <f t="shared" si="3"/>
        <v>1</v>
      </c>
      <c r="J89" s="45">
        <f t="shared" si="4"/>
        <v>4572</v>
      </c>
    </row>
    <row r="90" spans="2:10" x14ac:dyDescent="0.2">
      <c r="B90" s="40" t="s">
        <v>47</v>
      </c>
      <c r="C90" s="41" t="s">
        <v>153</v>
      </c>
      <c r="D90" s="41" t="s">
        <v>154</v>
      </c>
      <c r="E90" s="41" t="s">
        <v>167</v>
      </c>
      <c r="F90" s="42" t="s">
        <v>168</v>
      </c>
      <c r="G90" s="41" t="s">
        <v>25</v>
      </c>
      <c r="H90" s="43">
        <v>5335</v>
      </c>
      <c r="I90" s="44">
        <f t="shared" si="3"/>
        <v>1</v>
      </c>
      <c r="J90" s="45">
        <f t="shared" si="4"/>
        <v>5335</v>
      </c>
    </row>
    <row r="91" spans="2:10" x14ac:dyDescent="0.2">
      <c r="B91" s="40" t="s">
        <v>50</v>
      </c>
      <c r="C91" s="41" t="s">
        <v>153</v>
      </c>
      <c r="D91" s="41" t="s">
        <v>154</v>
      </c>
      <c r="E91" s="41" t="s">
        <v>169</v>
      </c>
      <c r="F91" s="42" t="s">
        <v>170</v>
      </c>
      <c r="G91" s="41" t="s">
        <v>25</v>
      </c>
      <c r="H91" s="43">
        <v>5451</v>
      </c>
      <c r="I91" s="44">
        <f t="shared" si="3"/>
        <v>1</v>
      </c>
      <c r="J91" s="45">
        <f t="shared" si="4"/>
        <v>5451</v>
      </c>
    </row>
    <row r="92" spans="2:10" x14ac:dyDescent="0.2">
      <c r="B92" s="40" t="s">
        <v>53</v>
      </c>
      <c r="C92" s="41" t="s">
        <v>153</v>
      </c>
      <c r="D92" s="41" t="s">
        <v>154</v>
      </c>
      <c r="E92" s="41" t="s">
        <v>171</v>
      </c>
      <c r="F92" s="42" t="s">
        <v>172</v>
      </c>
      <c r="G92" s="41" t="s">
        <v>25</v>
      </c>
      <c r="H92" s="43">
        <v>5544</v>
      </c>
      <c r="I92" s="44">
        <f t="shared" si="3"/>
        <v>1</v>
      </c>
      <c r="J92" s="45">
        <f t="shared" si="4"/>
        <v>5544</v>
      </c>
    </row>
    <row r="93" spans="2:10" x14ac:dyDescent="0.2">
      <c r="B93" s="40" t="s">
        <v>56</v>
      </c>
      <c r="C93" s="41" t="s">
        <v>153</v>
      </c>
      <c r="D93" s="41" t="s">
        <v>154</v>
      </c>
      <c r="E93" s="41" t="s">
        <v>173</v>
      </c>
      <c r="F93" s="42" t="s">
        <v>174</v>
      </c>
      <c r="G93" s="41" t="s">
        <v>25</v>
      </c>
      <c r="H93" s="43">
        <v>5758</v>
      </c>
      <c r="I93" s="44">
        <f t="shared" si="3"/>
        <v>1</v>
      </c>
      <c r="J93" s="45">
        <f t="shared" si="4"/>
        <v>5758</v>
      </c>
    </row>
    <row r="94" spans="2:10" x14ac:dyDescent="0.2">
      <c r="B94" s="40" t="s">
        <v>59</v>
      </c>
      <c r="C94" s="41" t="s">
        <v>153</v>
      </c>
      <c r="D94" s="41" t="s">
        <v>154</v>
      </c>
      <c r="E94" s="41" t="s">
        <v>175</v>
      </c>
      <c r="F94" s="42" t="s">
        <v>176</v>
      </c>
      <c r="G94" s="41" t="s">
        <v>25</v>
      </c>
      <c r="H94" s="43">
        <v>6316</v>
      </c>
      <c r="I94" s="44">
        <f t="shared" si="3"/>
        <v>1</v>
      </c>
      <c r="J94" s="45">
        <f t="shared" si="4"/>
        <v>6316</v>
      </c>
    </row>
    <row r="95" spans="2:10" x14ac:dyDescent="0.2">
      <c r="B95" s="40" t="s">
        <v>62</v>
      </c>
      <c r="C95" s="41" t="s">
        <v>153</v>
      </c>
      <c r="D95" s="41" t="s">
        <v>154</v>
      </c>
      <c r="E95" s="41" t="s">
        <v>177</v>
      </c>
      <c r="F95" s="42" t="s">
        <v>178</v>
      </c>
      <c r="G95" s="41" t="s">
        <v>25</v>
      </c>
      <c r="H95" s="43">
        <v>7377</v>
      </c>
      <c r="I95" s="44">
        <f t="shared" si="3"/>
        <v>1</v>
      </c>
      <c r="J95" s="45">
        <f t="shared" si="4"/>
        <v>7377</v>
      </c>
    </row>
    <row r="96" spans="2:10" x14ac:dyDescent="0.2">
      <c r="B96" s="40" t="s">
        <v>65</v>
      </c>
      <c r="C96" s="41" t="s">
        <v>153</v>
      </c>
      <c r="D96" s="41" t="s">
        <v>154</v>
      </c>
      <c r="E96" s="41" t="s">
        <v>179</v>
      </c>
      <c r="F96" s="42" t="s">
        <v>180</v>
      </c>
      <c r="G96" s="41" t="s">
        <v>25</v>
      </c>
      <c r="H96" s="43">
        <v>8543</v>
      </c>
      <c r="I96" s="44">
        <f t="shared" si="3"/>
        <v>1</v>
      </c>
      <c r="J96" s="45">
        <f t="shared" si="4"/>
        <v>8543</v>
      </c>
    </row>
    <row r="97" spans="2:10" x14ac:dyDescent="0.2">
      <c r="B97" s="40" t="s">
        <v>68</v>
      </c>
      <c r="C97" s="41" t="s">
        <v>153</v>
      </c>
      <c r="D97" s="41" t="s">
        <v>154</v>
      </c>
      <c r="E97" s="41" t="s">
        <v>181</v>
      </c>
      <c r="F97" s="42" t="s">
        <v>182</v>
      </c>
      <c r="G97" s="41" t="s">
        <v>25</v>
      </c>
      <c r="H97" s="43">
        <v>10753</v>
      </c>
      <c r="I97" s="44">
        <f t="shared" si="3"/>
        <v>1</v>
      </c>
      <c r="J97" s="45">
        <f t="shared" si="4"/>
        <v>10753</v>
      </c>
    </row>
    <row r="98" spans="2:10" x14ac:dyDescent="0.2">
      <c r="B98" s="40" t="s">
        <v>71</v>
      </c>
      <c r="C98" s="41" t="s">
        <v>153</v>
      </c>
      <c r="D98" s="41" t="s">
        <v>154</v>
      </c>
      <c r="E98" s="41" t="s">
        <v>183</v>
      </c>
      <c r="F98" s="42" t="s">
        <v>184</v>
      </c>
      <c r="G98" s="41" t="s">
        <v>25</v>
      </c>
      <c r="H98" s="43">
        <v>12107</v>
      </c>
      <c r="I98" s="44">
        <f t="shared" si="3"/>
        <v>1</v>
      </c>
      <c r="J98" s="45">
        <f t="shared" si="4"/>
        <v>12107</v>
      </c>
    </row>
    <row r="99" spans="2:10" x14ac:dyDescent="0.2">
      <c r="B99" s="40" t="s">
        <v>74</v>
      </c>
      <c r="C99" s="41" t="s">
        <v>153</v>
      </c>
      <c r="D99" s="41" t="s">
        <v>154</v>
      </c>
      <c r="E99" s="41" t="s">
        <v>185</v>
      </c>
      <c r="F99" s="42" t="s">
        <v>186</v>
      </c>
      <c r="G99" s="41" t="s">
        <v>25</v>
      </c>
      <c r="H99" s="43">
        <v>15889</v>
      </c>
      <c r="I99" s="44">
        <f t="shared" si="3"/>
        <v>1</v>
      </c>
      <c r="J99" s="45">
        <f t="shared" si="4"/>
        <v>15889</v>
      </c>
    </row>
    <row r="100" spans="2:10" x14ac:dyDescent="0.2">
      <c r="B100" s="40" t="s">
        <v>187</v>
      </c>
      <c r="C100" s="41" t="s">
        <v>153</v>
      </c>
      <c r="D100" s="41" t="s">
        <v>154</v>
      </c>
      <c r="E100" s="41" t="s">
        <v>188</v>
      </c>
      <c r="F100" s="42" t="s">
        <v>189</v>
      </c>
      <c r="G100" s="41" t="s">
        <v>25</v>
      </c>
      <c r="H100" s="43">
        <v>16806</v>
      </c>
      <c r="I100" s="44">
        <f t="shared" si="3"/>
        <v>1</v>
      </c>
      <c r="J100" s="45">
        <f t="shared" si="4"/>
        <v>16806</v>
      </c>
    </row>
    <row r="101" spans="2:10" x14ac:dyDescent="0.2">
      <c r="B101" s="40" t="s">
        <v>77</v>
      </c>
      <c r="C101" s="41" t="s">
        <v>153</v>
      </c>
      <c r="D101" s="41" t="s">
        <v>154</v>
      </c>
      <c r="E101" s="41" t="s">
        <v>190</v>
      </c>
      <c r="F101" s="42" t="s">
        <v>191</v>
      </c>
      <c r="G101" s="41" t="s">
        <v>25</v>
      </c>
      <c r="H101" s="43">
        <v>18843</v>
      </c>
      <c r="I101" s="44">
        <f t="shared" si="3"/>
        <v>1</v>
      </c>
      <c r="J101" s="45">
        <f t="shared" si="4"/>
        <v>18843</v>
      </c>
    </row>
    <row r="102" spans="2:10" ht="12" thickBot="1" x14ac:dyDescent="0.25">
      <c r="B102" s="46" t="s">
        <v>192</v>
      </c>
      <c r="C102" s="47" t="s">
        <v>153</v>
      </c>
      <c r="D102" s="47" t="s">
        <v>154</v>
      </c>
      <c r="E102" s="47" t="s">
        <v>193</v>
      </c>
      <c r="F102" s="48" t="s">
        <v>194</v>
      </c>
      <c r="G102" s="47" t="s">
        <v>25</v>
      </c>
      <c r="H102" s="49">
        <v>21925</v>
      </c>
      <c r="I102" s="50">
        <f t="shared" si="3"/>
        <v>1</v>
      </c>
      <c r="J102" s="51">
        <f t="shared" si="4"/>
        <v>21925</v>
      </c>
    </row>
    <row r="103" spans="2:10" x14ac:dyDescent="0.2">
      <c r="B103" s="52" t="s">
        <v>29</v>
      </c>
      <c r="C103" s="53" t="s">
        <v>153</v>
      </c>
      <c r="D103" s="53" t="s">
        <v>22</v>
      </c>
      <c r="E103" s="53" t="s">
        <v>195</v>
      </c>
      <c r="F103" s="54" t="s">
        <v>196</v>
      </c>
      <c r="G103" s="53" t="s">
        <v>25</v>
      </c>
      <c r="H103" s="55">
        <v>4828</v>
      </c>
      <c r="I103" s="56">
        <f t="shared" si="3"/>
        <v>1</v>
      </c>
      <c r="J103" s="57">
        <f>H103*I103</f>
        <v>4828</v>
      </c>
    </row>
    <row r="104" spans="2:10" x14ac:dyDescent="0.2">
      <c r="B104" s="40" t="s">
        <v>32</v>
      </c>
      <c r="C104" s="41" t="s">
        <v>153</v>
      </c>
      <c r="D104" s="41" t="s">
        <v>22</v>
      </c>
      <c r="E104" s="41" t="s">
        <v>197</v>
      </c>
      <c r="F104" s="42" t="s">
        <v>198</v>
      </c>
      <c r="G104" s="41" t="s">
        <v>25</v>
      </c>
      <c r="H104" s="43">
        <v>4934</v>
      </c>
      <c r="I104" s="44">
        <f t="shared" si="3"/>
        <v>1</v>
      </c>
      <c r="J104" s="45">
        <f t="shared" ref="J104:J140" si="5">H104*I104</f>
        <v>4934</v>
      </c>
    </row>
    <row r="105" spans="2:10" x14ac:dyDescent="0.2">
      <c r="B105" s="40" t="s">
        <v>35</v>
      </c>
      <c r="C105" s="41" t="s">
        <v>153</v>
      </c>
      <c r="D105" s="41" t="s">
        <v>22</v>
      </c>
      <c r="E105" s="41" t="s">
        <v>199</v>
      </c>
      <c r="F105" s="42" t="s">
        <v>200</v>
      </c>
      <c r="G105" s="41" t="s">
        <v>25</v>
      </c>
      <c r="H105" s="43">
        <v>5076</v>
      </c>
      <c r="I105" s="44">
        <f t="shared" si="3"/>
        <v>1</v>
      </c>
      <c r="J105" s="45">
        <f t="shared" si="5"/>
        <v>5076</v>
      </c>
    </row>
    <row r="106" spans="2:10" x14ac:dyDescent="0.2">
      <c r="B106" s="40" t="s">
        <v>38</v>
      </c>
      <c r="C106" s="41" t="s">
        <v>153</v>
      </c>
      <c r="D106" s="41" t="s">
        <v>22</v>
      </c>
      <c r="E106" s="41" t="s">
        <v>201</v>
      </c>
      <c r="F106" s="42" t="s">
        <v>202</v>
      </c>
      <c r="G106" s="41" t="s">
        <v>25</v>
      </c>
      <c r="H106" s="43">
        <v>5214</v>
      </c>
      <c r="I106" s="44">
        <f t="shared" si="3"/>
        <v>1</v>
      </c>
      <c r="J106" s="45">
        <f t="shared" si="5"/>
        <v>5214</v>
      </c>
    </row>
    <row r="107" spans="2:10" x14ac:dyDescent="0.2">
      <c r="B107" s="40" t="s">
        <v>41</v>
      </c>
      <c r="C107" s="41" t="s">
        <v>153</v>
      </c>
      <c r="D107" s="41" t="s">
        <v>22</v>
      </c>
      <c r="E107" s="41" t="s">
        <v>203</v>
      </c>
      <c r="F107" s="42" t="s">
        <v>204</v>
      </c>
      <c r="G107" s="41" t="s">
        <v>25</v>
      </c>
      <c r="H107" s="43">
        <v>5288</v>
      </c>
      <c r="I107" s="44">
        <f t="shared" si="3"/>
        <v>1</v>
      </c>
      <c r="J107" s="45">
        <f t="shared" si="5"/>
        <v>5288</v>
      </c>
    </row>
    <row r="108" spans="2:10" x14ac:dyDescent="0.2">
      <c r="B108" s="40" t="s">
        <v>44</v>
      </c>
      <c r="C108" s="41" t="s">
        <v>153</v>
      </c>
      <c r="D108" s="41" t="s">
        <v>22</v>
      </c>
      <c r="E108" s="41" t="s">
        <v>205</v>
      </c>
      <c r="F108" s="42" t="s">
        <v>206</v>
      </c>
      <c r="G108" s="41" t="s">
        <v>25</v>
      </c>
      <c r="H108" s="43">
        <v>5368</v>
      </c>
      <c r="I108" s="44">
        <f t="shared" si="3"/>
        <v>1</v>
      </c>
      <c r="J108" s="45">
        <f t="shared" si="5"/>
        <v>5368</v>
      </c>
    </row>
    <row r="109" spans="2:10" x14ac:dyDescent="0.2">
      <c r="B109" s="40" t="s">
        <v>47</v>
      </c>
      <c r="C109" s="41" t="s">
        <v>153</v>
      </c>
      <c r="D109" s="41" t="s">
        <v>22</v>
      </c>
      <c r="E109" s="41" t="s">
        <v>207</v>
      </c>
      <c r="F109" s="42" t="s">
        <v>208</v>
      </c>
      <c r="G109" s="41" t="s">
        <v>25</v>
      </c>
      <c r="H109" s="43">
        <v>6155</v>
      </c>
      <c r="I109" s="44">
        <f t="shared" si="3"/>
        <v>1</v>
      </c>
      <c r="J109" s="45">
        <f t="shared" si="5"/>
        <v>6155</v>
      </c>
    </row>
    <row r="110" spans="2:10" x14ac:dyDescent="0.2">
      <c r="B110" s="40" t="s">
        <v>50</v>
      </c>
      <c r="C110" s="41" t="s">
        <v>153</v>
      </c>
      <c r="D110" s="41" t="s">
        <v>22</v>
      </c>
      <c r="E110" s="41" t="s">
        <v>209</v>
      </c>
      <c r="F110" s="42" t="s">
        <v>210</v>
      </c>
      <c r="G110" s="41" t="s">
        <v>25</v>
      </c>
      <c r="H110" s="43">
        <v>6295</v>
      </c>
      <c r="I110" s="44">
        <f t="shared" si="3"/>
        <v>1</v>
      </c>
      <c r="J110" s="45">
        <f t="shared" si="5"/>
        <v>6295</v>
      </c>
    </row>
    <row r="111" spans="2:10" x14ac:dyDescent="0.2">
      <c r="B111" s="40" t="s">
        <v>53</v>
      </c>
      <c r="C111" s="41" t="s">
        <v>153</v>
      </c>
      <c r="D111" s="41" t="s">
        <v>22</v>
      </c>
      <c r="E111" s="41" t="s">
        <v>211</v>
      </c>
      <c r="F111" s="42" t="s">
        <v>212</v>
      </c>
      <c r="G111" s="41" t="s">
        <v>25</v>
      </c>
      <c r="H111" s="43">
        <v>6405</v>
      </c>
      <c r="I111" s="44">
        <f t="shared" si="3"/>
        <v>1</v>
      </c>
      <c r="J111" s="45">
        <f t="shared" si="5"/>
        <v>6405</v>
      </c>
    </row>
    <row r="112" spans="2:10" x14ac:dyDescent="0.2">
      <c r="B112" s="40" t="s">
        <v>56</v>
      </c>
      <c r="C112" s="41" t="s">
        <v>153</v>
      </c>
      <c r="D112" s="41" t="s">
        <v>22</v>
      </c>
      <c r="E112" s="41" t="s">
        <v>213</v>
      </c>
      <c r="F112" s="42" t="s">
        <v>214</v>
      </c>
      <c r="G112" s="41" t="s">
        <v>25</v>
      </c>
      <c r="H112" s="43">
        <v>6782</v>
      </c>
      <c r="I112" s="44">
        <f t="shared" si="3"/>
        <v>1</v>
      </c>
      <c r="J112" s="45">
        <f t="shared" si="5"/>
        <v>6782</v>
      </c>
    </row>
    <row r="113" spans="2:10" x14ac:dyDescent="0.2">
      <c r="B113" s="40" t="s">
        <v>59</v>
      </c>
      <c r="C113" s="41" t="s">
        <v>153</v>
      </c>
      <c r="D113" s="41" t="s">
        <v>22</v>
      </c>
      <c r="E113" s="41" t="s">
        <v>215</v>
      </c>
      <c r="F113" s="42" t="s">
        <v>216</v>
      </c>
      <c r="G113" s="41" t="s">
        <v>25</v>
      </c>
      <c r="H113" s="43">
        <v>7453</v>
      </c>
      <c r="I113" s="44">
        <f t="shared" si="3"/>
        <v>1</v>
      </c>
      <c r="J113" s="45">
        <f t="shared" si="5"/>
        <v>7453</v>
      </c>
    </row>
    <row r="114" spans="2:10" x14ac:dyDescent="0.2">
      <c r="B114" s="40" t="s">
        <v>62</v>
      </c>
      <c r="C114" s="41" t="s">
        <v>153</v>
      </c>
      <c r="D114" s="41" t="s">
        <v>22</v>
      </c>
      <c r="E114" s="41" t="s">
        <v>217</v>
      </c>
      <c r="F114" s="42" t="s">
        <v>218</v>
      </c>
      <c r="G114" s="41" t="s">
        <v>25</v>
      </c>
      <c r="H114" s="43">
        <v>8642</v>
      </c>
      <c r="I114" s="44">
        <f t="shared" si="3"/>
        <v>1</v>
      </c>
      <c r="J114" s="45">
        <f t="shared" si="5"/>
        <v>8642</v>
      </c>
    </row>
    <row r="115" spans="2:10" x14ac:dyDescent="0.2">
      <c r="B115" s="40" t="s">
        <v>65</v>
      </c>
      <c r="C115" s="41" t="s">
        <v>153</v>
      </c>
      <c r="D115" s="41" t="s">
        <v>22</v>
      </c>
      <c r="E115" s="41" t="s">
        <v>219</v>
      </c>
      <c r="F115" s="42" t="s">
        <v>220</v>
      </c>
      <c r="G115" s="41" t="s">
        <v>25</v>
      </c>
      <c r="H115" s="43">
        <v>9592</v>
      </c>
      <c r="I115" s="44">
        <f t="shared" si="3"/>
        <v>1</v>
      </c>
      <c r="J115" s="45">
        <f t="shared" si="5"/>
        <v>9592</v>
      </c>
    </row>
    <row r="116" spans="2:10" x14ac:dyDescent="0.2">
      <c r="B116" s="40" t="s">
        <v>68</v>
      </c>
      <c r="C116" s="41" t="s">
        <v>153</v>
      </c>
      <c r="D116" s="41" t="s">
        <v>22</v>
      </c>
      <c r="E116" s="41" t="s">
        <v>221</v>
      </c>
      <c r="F116" s="42" t="s">
        <v>222</v>
      </c>
      <c r="G116" s="41" t="s">
        <v>25</v>
      </c>
      <c r="H116" s="43">
        <v>12272</v>
      </c>
      <c r="I116" s="44">
        <f t="shared" si="3"/>
        <v>1</v>
      </c>
      <c r="J116" s="45">
        <f t="shared" si="5"/>
        <v>12272</v>
      </c>
    </row>
    <row r="117" spans="2:10" x14ac:dyDescent="0.2">
      <c r="B117" s="40" t="s">
        <v>71</v>
      </c>
      <c r="C117" s="41" t="s">
        <v>153</v>
      </c>
      <c r="D117" s="41" t="s">
        <v>22</v>
      </c>
      <c r="E117" s="41" t="s">
        <v>223</v>
      </c>
      <c r="F117" s="42" t="s">
        <v>224</v>
      </c>
      <c r="G117" s="41" t="s">
        <v>25</v>
      </c>
      <c r="H117" s="43">
        <v>13244</v>
      </c>
      <c r="I117" s="44">
        <f t="shared" si="3"/>
        <v>1</v>
      </c>
      <c r="J117" s="45">
        <f t="shared" si="5"/>
        <v>13244</v>
      </c>
    </row>
    <row r="118" spans="2:10" x14ac:dyDescent="0.2">
      <c r="B118" s="40" t="s">
        <v>74</v>
      </c>
      <c r="C118" s="41" t="s">
        <v>153</v>
      </c>
      <c r="D118" s="41" t="s">
        <v>22</v>
      </c>
      <c r="E118" s="41" t="s">
        <v>225</v>
      </c>
      <c r="F118" s="42" t="s">
        <v>226</v>
      </c>
      <c r="G118" s="41" t="s">
        <v>25</v>
      </c>
      <c r="H118" s="43">
        <v>17081</v>
      </c>
      <c r="I118" s="44">
        <f t="shared" si="3"/>
        <v>1</v>
      </c>
      <c r="J118" s="45">
        <f t="shared" si="5"/>
        <v>17081</v>
      </c>
    </row>
    <row r="119" spans="2:10" x14ac:dyDescent="0.2">
      <c r="B119" s="40" t="s">
        <v>187</v>
      </c>
      <c r="C119" s="41" t="s">
        <v>153</v>
      </c>
      <c r="D119" s="41" t="s">
        <v>22</v>
      </c>
      <c r="E119" s="41" t="s">
        <v>227</v>
      </c>
      <c r="F119" s="42" t="s">
        <v>228</v>
      </c>
      <c r="G119" s="41" t="s">
        <v>25</v>
      </c>
      <c r="H119" s="43">
        <v>18053</v>
      </c>
      <c r="I119" s="44">
        <f t="shared" si="3"/>
        <v>1</v>
      </c>
      <c r="J119" s="45">
        <f t="shared" si="5"/>
        <v>18053</v>
      </c>
    </row>
    <row r="120" spans="2:10" x14ac:dyDescent="0.2">
      <c r="B120" s="40" t="s">
        <v>77</v>
      </c>
      <c r="C120" s="41" t="s">
        <v>153</v>
      </c>
      <c r="D120" s="41" t="s">
        <v>22</v>
      </c>
      <c r="E120" s="41" t="s">
        <v>229</v>
      </c>
      <c r="F120" s="42" t="s">
        <v>230</v>
      </c>
      <c r="G120" s="41" t="s">
        <v>25</v>
      </c>
      <c r="H120" s="43">
        <v>20143</v>
      </c>
      <c r="I120" s="44">
        <f t="shared" si="3"/>
        <v>1</v>
      </c>
      <c r="J120" s="45">
        <f t="shared" si="5"/>
        <v>20143</v>
      </c>
    </row>
    <row r="121" spans="2:10" ht="12" thickBot="1" x14ac:dyDescent="0.25">
      <c r="B121" s="58" t="s">
        <v>192</v>
      </c>
      <c r="C121" s="59" t="s">
        <v>153</v>
      </c>
      <c r="D121" s="59" t="s">
        <v>22</v>
      </c>
      <c r="E121" s="59" t="s">
        <v>231</v>
      </c>
      <c r="F121" s="60" t="s">
        <v>232</v>
      </c>
      <c r="G121" s="59" t="s">
        <v>25</v>
      </c>
      <c r="H121" s="61">
        <v>23491</v>
      </c>
      <c r="I121" s="62">
        <f t="shared" si="3"/>
        <v>1</v>
      </c>
      <c r="J121" s="63">
        <f t="shared" si="5"/>
        <v>23491</v>
      </c>
    </row>
    <row r="122" spans="2:10" x14ac:dyDescent="0.2">
      <c r="B122" s="34" t="s">
        <v>29</v>
      </c>
      <c r="C122" s="35" t="s">
        <v>153</v>
      </c>
      <c r="D122" s="35" t="s">
        <v>233</v>
      </c>
      <c r="E122" s="35" t="s">
        <v>234</v>
      </c>
      <c r="F122" s="36" t="s">
        <v>235</v>
      </c>
      <c r="G122" s="35" t="s">
        <v>25</v>
      </c>
      <c r="H122" s="37">
        <v>4848</v>
      </c>
      <c r="I122" s="38">
        <f t="shared" si="3"/>
        <v>1</v>
      </c>
      <c r="J122" s="39">
        <f t="shared" si="5"/>
        <v>4848</v>
      </c>
    </row>
    <row r="123" spans="2:10" x14ac:dyDescent="0.2">
      <c r="B123" s="40" t="s">
        <v>32</v>
      </c>
      <c r="C123" s="41" t="s">
        <v>153</v>
      </c>
      <c r="D123" s="41" t="s">
        <v>233</v>
      </c>
      <c r="E123" s="41" t="s">
        <v>236</v>
      </c>
      <c r="F123" s="42" t="s">
        <v>237</v>
      </c>
      <c r="G123" s="41" t="s">
        <v>25</v>
      </c>
      <c r="H123" s="43">
        <v>4967</v>
      </c>
      <c r="I123" s="44">
        <f t="shared" si="3"/>
        <v>1</v>
      </c>
      <c r="J123" s="45">
        <f t="shared" si="5"/>
        <v>4967</v>
      </c>
    </row>
    <row r="124" spans="2:10" x14ac:dyDescent="0.2">
      <c r="B124" s="40" t="s">
        <v>35</v>
      </c>
      <c r="C124" s="41" t="s">
        <v>153</v>
      </c>
      <c r="D124" s="41" t="s">
        <v>233</v>
      </c>
      <c r="E124" s="41" t="s">
        <v>238</v>
      </c>
      <c r="F124" s="42" t="s">
        <v>239</v>
      </c>
      <c r="G124" s="41" t="s">
        <v>25</v>
      </c>
      <c r="H124" s="43">
        <v>5141</v>
      </c>
      <c r="I124" s="44">
        <f t="shared" si="3"/>
        <v>1</v>
      </c>
      <c r="J124" s="45">
        <f t="shared" si="5"/>
        <v>5141</v>
      </c>
    </row>
    <row r="125" spans="2:10" x14ac:dyDescent="0.2">
      <c r="B125" s="40" t="s">
        <v>38</v>
      </c>
      <c r="C125" s="41" t="s">
        <v>153</v>
      </c>
      <c r="D125" s="41" t="s">
        <v>233</v>
      </c>
      <c r="E125" s="41" t="s">
        <v>240</v>
      </c>
      <c r="F125" s="42" t="s">
        <v>241</v>
      </c>
      <c r="G125" s="41" t="s">
        <v>25</v>
      </c>
      <c r="H125" s="43">
        <v>5287</v>
      </c>
      <c r="I125" s="44">
        <f t="shared" si="3"/>
        <v>1</v>
      </c>
      <c r="J125" s="45">
        <f t="shared" si="5"/>
        <v>5287</v>
      </c>
    </row>
    <row r="126" spans="2:10" x14ac:dyDescent="0.2">
      <c r="B126" s="40" t="s">
        <v>41</v>
      </c>
      <c r="C126" s="41" t="s">
        <v>153</v>
      </c>
      <c r="D126" s="41" t="s">
        <v>233</v>
      </c>
      <c r="E126" s="41" t="s">
        <v>242</v>
      </c>
      <c r="F126" s="42" t="s">
        <v>243</v>
      </c>
      <c r="G126" s="41" t="s">
        <v>25</v>
      </c>
      <c r="H126" s="43">
        <v>5367</v>
      </c>
      <c r="I126" s="44">
        <f t="shared" si="3"/>
        <v>1</v>
      </c>
      <c r="J126" s="45">
        <f t="shared" si="5"/>
        <v>5367</v>
      </c>
    </row>
    <row r="127" spans="2:10" x14ac:dyDescent="0.2">
      <c r="B127" s="40" t="s">
        <v>44</v>
      </c>
      <c r="C127" s="41" t="s">
        <v>153</v>
      </c>
      <c r="D127" s="41" t="s">
        <v>233</v>
      </c>
      <c r="E127" s="41" t="s">
        <v>244</v>
      </c>
      <c r="F127" s="42" t="s">
        <v>245</v>
      </c>
      <c r="G127" s="41" t="s">
        <v>25</v>
      </c>
      <c r="H127" s="43">
        <v>5466</v>
      </c>
      <c r="I127" s="44">
        <f t="shared" si="3"/>
        <v>1</v>
      </c>
      <c r="J127" s="45">
        <f t="shared" si="5"/>
        <v>5466</v>
      </c>
    </row>
    <row r="128" spans="2:10" x14ac:dyDescent="0.2">
      <c r="B128" s="40" t="s">
        <v>47</v>
      </c>
      <c r="C128" s="41" t="s">
        <v>153</v>
      </c>
      <c r="D128" s="41" t="s">
        <v>233</v>
      </c>
      <c r="E128" s="41" t="s">
        <v>246</v>
      </c>
      <c r="F128" s="42" t="s">
        <v>247</v>
      </c>
      <c r="G128" s="41" t="s">
        <v>25</v>
      </c>
      <c r="H128" s="43">
        <v>6248</v>
      </c>
      <c r="I128" s="44">
        <f t="shared" si="3"/>
        <v>1</v>
      </c>
      <c r="J128" s="45">
        <f t="shared" si="5"/>
        <v>6248</v>
      </c>
    </row>
    <row r="129" spans="2:10" x14ac:dyDescent="0.2">
      <c r="B129" s="40" t="s">
        <v>50</v>
      </c>
      <c r="C129" s="41" t="s">
        <v>153</v>
      </c>
      <c r="D129" s="41" t="s">
        <v>233</v>
      </c>
      <c r="E129" s="41" t="s">
        <v>248</v>
      </c>
      <c r="F129" s="42" t="s">
        <v>249</v>
      </c>
      <c r="G129" s="41" t="s">
        <v>25</v>
      </c>
      <c r="H129" s="43">
        <v>6416</v>
      </c>
      <c r="I129" s="44">
        <f t="shared" si="3"/>
        <v>1</v>
      </c>
      <c r="J129" s="45">
        <f t="shared" si="5"/>
        <v>6416</v>
      </c>
    </row>
    <row r="130" spans="2:10" x14ac:dyDescent="0.2">
      <c r="B130" s="40" t="s">
        <v>53</v>
      </c>
      <c r="C130" s="41" t="s">
        <v>153</v>
      </c>
      <c r="D130" s="41" t="s">
        <v>233</v>
      </c>
      <c r="E130" s="41" t="s">
        <v>250</v>
      </c>
      <c r="F130" s="42" t="s">
        <v>251</v>
      </c>
      <c r="G130" s="41" t="s">
        <v>25</v>
      </c>
      <c r="H130" s="43">
        <v>6495</v>
      </c>
      <c r="I130" s="44">
        <f t="shared" si="3"/>
        <v>1</v>
      </c>
      <c r="J130" s="45">
        <f t="shared" si="5"/>
        <v>6495</v>
      </c>
    </row>
    <row r="131" spans="2:10" x14ac:dyDescent="0.2">
      <c r="B131" s="40" t="s">
        <v>56</v>
      </c>
      <c r="C131" s="41" t="s">
        <v>153</v>
      </c>
      <c r="D131" s="41" t="s">
        <v>233</v>
      </c>
      <c r="E131" s="41" t="s">
        <v>252</v>
      </c>
      <c r="F131" s="42" t="s">
        <v>253</v>
      </c>
      <c r="G131" s="41" t="s">
        <v>25</v>
      </c>
      <c r="H131" s="43">
        <v>7053</v>
      </c>
      <c r="I131" s="44">
        <f t="shared" si="3"/>
        <v>1</v>
      </c>
      <c r="J131" s="45">
        <f t="shared" si="5"/>
        <v>7053</v>
      </c>
    </row>
    <row r="132" spans="2:10" x14ac:dyDescent="0.2">
      <c r="B132" s="40" t="s">
        <v>59</v>
      </c>
      <c r="C132" s="41" t="s">
        <v>153</v>
      </c>
      <c r="D132" s="41" t="s">
        <v>233</v>
      </c>
      <c r="E132" s="41" t="s">
        <v>254</v>
      </c>
      <c r="F132" s="42" t="s">
        <v>255</v>
      </c>
      <c r="G132" s="41" t="s">
        <v>25</v>
      </c>
      <c r="H132" s="43">
        <v>7860</v>
      </c>
      <c r="I132" s="44">
        <f t="shared" si="3"/>
        <v>1</v>
      </c>
      <c r="J132" s="45">
        <f t="shared" si="5"/>
        <v>7860</v>
      </c>
    </row>
    <row r="133" spans="2:10" x14ac:dyDescent="0.2">
      <c r="B133" s="40" t="s">
        <v>62</v>
      </c>
      <c r="C133" s="41" t="s">
        <v>153</v>
      </c>
      <c r="D133" s="41" t="s">
        <v>233</v>
      </c>
      <c r="E133" s="41" t="s">
        <v>256</v>
      </c>
      <c r="F133" s="42" t="s">
        <v>257</v>
      </c>
      <c r="G133" s="41" t="s">
        <v>25</v>
      </c>
      <c r="H133" s="43">
        <v>9264</v>
      </c>
      <c r="I133" s="44">
        <f t="shared" si="3"/>
        <v>1</v>
      </c>
      <c r="J133" s="45">
        <f t="shared" si="5"/>
        <v>9264</v>
      </c>
    </row>
    <row r="134" spans="2:10" x14ac:dyDescent="0.2">
      <c r="B134" s="40" t="s">
        <v>65</v>
      </c>
      <c r="C134" s="41" t="s">
        <v>153</v>
      </c>
      <c r="D134" s="41" t="s">
        <v>233</v>
      </c>
      <c r="E134" s="41" t="s">
        <v>258</v>
      </c>
      <c r="F134" s="42" t="s">
        <v>259</v>
      </c>
      <c r="G134" s="41" t="s">
        <v>25</v>
      </c>
      <c r="H134" s="43">
        <v>10727</v>
      </c>
      <c r="I134" s="44">
        <f t="shared" si="3"/>
        <v>1</v>
      </c>
      <c r="J134" s="45">
        <f t="shared" si="5"/>
        <v>10727</v>
      </c>
    </row>
    <row r="135" spans="2:10" x14ac:dyDescent="0.2">
      <c r="B135" s="40" t="s">
        <v>68</v>
      </c>
      <c r="C135" s="41" t="s">
        <v>153</v>
      </c>
      <c r="D135" s="41" t="s">
        <v>233</v>
      </c>
      <c r="E135" s="41" t="s">
        <v>260</v>
      </c>
      <c r="F135" s="42" t="s">
        <v>261</v>
      </c>
      <c r="G135" s="41" t="s">
        <v>25</v>
      </c>
      <c r="H135" s="43">
        <v>13226</v>
      </c>
      <c r="I135" s="44">
        <f t="shared" si="3"/>
        <v>1</v>
      </c>
      <c r="J135" s="45">
        <f t="shared" si="5"/>
        <v>13226</v>
      </c>
    </row>
    <row r="136" spans="2:10" x14ac:dyDescent="0.2">
      <c r="B136" s="40" t="s">
        <v>71</v>
      </c>
      <c r="C136" s="41" t="s">
        <v>153</v>
      </c>
      <c r="D136" s="41" t="s">
        <v>233</v>
      </c>
      <c r="E136" s="41" t="s">
        <v>262</v>
      </c>
      <c r="F136" s="42" t="s">
        <v>263</v>
      </c>
      <c r="G136" s="41" t="s">
        <v>25</v>
      </c>
      <c r="H136" s="43">
        <v>14941</v>
      </c>
      <c r="I136" s="44">
        <f t="shared" si="3"/>
        <v>1</v>
      </c>
      <c r="J136" s="45">
        <f t="shared" si="5"/>
        <v>14941</v>
      </c>
    </row>
    <row r="137" spans="2:10" x14ac:dyDescent="0.2">
      <c r="B137" s="40" t="s">
        <v>74</v>
      </c>
      <c r="C137" s="41" t="s">
        <v>153</v>
      </c>
      <c r="D137" s="41" t="s">
        <v>233</v>
      </c>
      <c r="E137" s="41" t="s">
        <v>264</v>
      </c>
      <c r="F137" s="42" t="s">
        <v>265</v>
      </c>
      <c r="G137" s="41" t="s">
        <v>25</v>
      </c>
      <c r="H137" s="43">
        <v>17081</v>
      </c>
      <c r="I137" s="44">
        <f t="shared" si="3"/>
        <v>1</v>
      </c>
      <c r="J137" s="45">
        <f t="shared" si="5"/>
        <v>17081</v>
      </c>
    </row>
    <row r="138" spans="2:10" x14ac:dyDescent="0.2">
      <c r="B138" s="40" t="s">
        <v>187</v>
      </c>
      <c r="C138" s="41" t="s">
        <v>153</v>
      </c>
      <c r="D138" s="41" t="s">
        <v>233</v>
      </c>
      <c r="E138" s="41" t="s">
        <v>266</v>
      </c>
      <c r="F138" s="42" t="s">
        <v>267</v>
      </c>
      <c r="G138" s="41" t="s">
        <v>25</v>
      </c>
      <c r="H138" s="43">
        <v>18053</v>
      </c>
      <c r="I138" s="44">
        <f t="shared" si="3"/>
        <v>1</v>
      </c>
      <c r="J138" s="45">
        <f t="shared" si="5"/>
        <v>18053</v>
      </c>
    </row>
    <row r="139" spans="2:10" x14ac:dyDescent="0.2">
      <c r="B139" s="40" t="s">
        <v>77</v>
      </c>
      <c r="C139" s="41" t="s">
        <v>153</v>
      </c>
      <c r="D139" s="41" t="s">
        <v>233</v>
      </c>
      <c r="E139" s="41" t="s">
        <v>268</v>
      </c>
      <c r="F139" s="42" t="s">
        <v>269</v>
      </c>
      <c r="G139" s="41" t="s">
        <v>25</v>
      </c>
      <c r="H139" s="43">
        <v>20143</v>
      </c>
      <c r="I139" s="44">
        <f t="shared" si="3"/>
        <v>1</v>
      </c>
      <c r="J139" s="45">
        <f t="shared" si="5"/>
        <v>20143</v>
      </c>
    </row>
    <row r="140" spans="2:10" ht="12" thickBot="1" x14ac:dyDescent="0.25">
      <c r="B140" s="46" t="s">
        <v>192</v>
      </c>
      <c r="C140" s="47" t="s">
        <v>153</v>
      </c>
      <c r="D140" s="47" t="s">
        <v>233</v>
      </c>
      <c r="E140" s="47" t="s">
        <v>270</v>
      </c>
      <c r="F140" s="48" t="s">
        <v>271</v>
      </c>
      <c r="G140" s="47" t="s">
        <v>25</v>
      </c>
      <c r="H140" s="49">
        <v>23491</v>
      </c>
      <c r="I140" s="50">
        <f t="shared" si="3"/>
        <v>1</v>
      </c>
      <c r="J140" s="51">
        <f t="shared" si="5"/>
        <v>23491</v>
      </c>
    </row>
    <row r="143" spans="2:10" ht="30" x14ac:dyDescent="0.4">
      <c r="B143" s="27" t="s">
        <v>5</v>
      </c>
      <c r="C143" s="27"/>
      <c r="D143" s="27"/>
      <c r="E143" s="27"/>
      <c r="F143" s="27"/>
      <c r="G143" s="27"/>
      <c r="H143" s="27"/>
      <c r="I143" s="27"/>
      <c r="J143" s="27"/>
    </row>
    <row r="144" spans="2:10" ht="12" thickBot="1" x14ac:dyDescent="0.25"/>
    <row r="145" spans="2:10" ht="12" thickBot="1" x14ac:dyDescent="0.25">
      <c r="B145" s="28" t="s">
        <v>11</v>
      </c>
      <c r="C145" s="29" t="s">
        <v>152</v>
      </c>
      <c r="D145" s="29" t="s">
        <v>13</v>
      </c>
      <c r="E145" s="30" t="s">
        <v>14</v>
      </c>
      <c r="F145" s="29" t="s">
        <v>15</v>
      </c>
      <c r="G145" s="29" t="s">
        <v>16</v>
      </c>
      <c r="H145" s="31" t="s">
        <v>17</v>
      </c>
      <c r="I145" s="32" t="s">
        <v>18</v>
      </c>
      <c r="J145" s="33" t="s">
        <v>19</v>
      </c>
    </row>
    <row r="146" spans="2:10" x14ac:dyDescent="0.2">
      <c r="B146" s="34" t="s">
        <v>29</v>
      </c>
      <c r="C146" s="35" t="s">
        <v>272</v>
      </c>
      <c r="D146" s="35" t="s">
        <v>154</v>
      </c>
      <c r="E146" s="35" t="s">
        <v>273</v>
      </c>
      <c r="F146" s="36" t="s">
        <v>274</v>
      </c>
      <c r="G146" s="35" t="s">
        <v>25</v>
      </c>
      <c r="H146" s="37">
        <v>4638</v>
      </c>
      <c r="I146" s="38">
        <f t="shared" ref="I146:I209" si="6">$E$21</f>
        <v>1</v>
      </c>
      <c r="J146" s="39">
        <f>H146*I146</f>
        <v>4638</v>
      </c>
    </row>
    <row r="147" spans="2:10" x14ac:dyDescent="0.2">
      <c r="B147" s="40" t="s">
        <v>32</v>
      </c>
      <c r="C147" s="41" t="s">
        <v>272</v>
      </c>
      <c r="D147" s="41" t="s">
        <v>154</v>
      </c>
      <c r="E147" s="41" t="s">
        <v>275</v>
      </c>
      <c r="F147" s="42" t="s">
        <v>276</v>
      </c>
      <c r="G147" s="41" t="s">
        <v>25</v>
      </c>
      <c r="H147" s="43">
        <v>4887</v>
      </c>
      <c r="I147" s="44">
        <f t="shared" si="6"/>
        <v>1</v>
      </c>
      <c r="J147" s="45">
        <f t="shared" ref="J147:J164" si="7">H147*I147</f>
        <v>4887</v>
      </c>
    </row>
    <row r="148" spans="2:10" x14ac:dyDescent="0.2">
      <c r="B148" s="40" t="s">
        <v>35</v>
      </c>
      <c r="C148" s="41" t="s">
        <v>272</v>
      </c>
      <c r="D148" s="41" t="s">
        <v>154</v>
      </c>
      <c r="E148" s="41" t="s">
        <v>277</v>
      </c>
      <c r="F148" s="42" t="s">
        <v>278</v>
      </c>
      <c r="G148" s="41" t="s">
        <v>25</v>
      </c>
      <c r="H148" s="43">
        <v>4966</v>
      </c>
      <c r="I148" s="44">
        <f t="shared" si="6"/>
        <v>1</v>
      </c>
      <c r="J148" s="45">
        <f t="shared" si="7"/>
        <v>4966</v>
      </c>
    </row>
    <row r="149" spans="2:10" x14ac:dyDescent="0.2">
      <c r="B149" s="40" t="s">
        <v>38</v>
      </c>
      <c r="C149" s="41" t="s">
        <v>272</v>
      </c>
      <c r="D149" s="41" t="s">
        <v>154</v>
      </c>
      <c r="E149" s="41" t="s">
        <v>279</v>
      </c>
      <c r="F149" s="42" t="s">
        <v>280</v>
      </c>
      <c r="G149" s="41" t="s">
        <v>25</v>
      </c>
      <c r="H149" s="43">
        <v>5300</v>
      </c>
      <c r="I149" s="44">
        <f t="shared" si="6"/>
        <v>1</v>
      </c>
      <c r="J149" s="45">
        <f t="shared" si="7"/>
        <v>5300</v>
      </c>
    </row>
    <row r="150" spans="2:10" x14ac:dyDescent="0.2">
      <c r="B150" s="40" t="s">
        <v>41</v>
      </c>
      <c r="C150" s="41" t="s">
        <v>272</v>
      </c>
      <c r="D150" s="41" t="s">
        <v>154</v>
      </c>
      <c r="E150" s="41" t="s">
        <v>281</v>
      </c>
      <c r="F150" s="42" t="s">
        <v>282</v>
      </c>
      <c r="G150" s="41" t="s">
        <v>25</v>
      </c>
      <c r="H150" s="43">
        <v>5396</v>
      </c>
      <c r="I150" s="44">
        <f t="shared" si="6"/>
        <v>1</v>
      </c>
      <c r="J150" s="45">
        <f t="shared" si="7"/>
        <v>5396</v>
      </c>
    </row>
    <row r="151" spans="2:10" x14ac:dyDescent="0.2">
      <c r="B151" s="40" t="s">
        <v>44</v>
      </c>
      <c r="C151" s="41" t="s">
        <v>272</v>
      </c>
      <c r="D151" s="41" t="s">
        <v>154</v>
      </c>
      <c r="E151" s="41" t="s">
        <v>283</v>
      </c>
      <c r="F151" s="42" t="s">
        <v>284</v>
      </c>
      <c r="G151" s="41" t="s">
        <v>25</v>
      </c>
      <c r="H151" s="43">
        <v>5500</v>
      </c>
      <c r="I151" s="44">
        <f t="shared" si="6"/>
        <v>1</v>
      </c>
      <c r="J151" s="45">
        <f t="shared" si="7"/>
        <v>5500</v>
      </c>
    </row>
    <row r="152" spans="2:10" x14ac:dyDescent="0.2">
      <c r="B152" s="40" t="s">
        <v>47</v>
      </c>
      <c r="C152" s="41" t="s">
        <v>272</v>
      </c>
      <c r="D152" s="41" t="s">
        <v>154</v>
      </c>
      <c r="E152" s="41" t="s">
        <v>285</v>
      </c>
      <c r="F152" s="42" t="s">
        <v>286</v>
      </c>
      <c r="G152" s="41" t="s">
        <v>25</v>
      </c>
      <c r="H152" s="43">
        <v>6339</v>
      </c>
      <c r="I152" s="44">
        <f t="shared" si="6"/>
        <v>1</v>
      </c>
      <c r="J152" s="45">
        <f t="shared" si="7"/>
        <v>6339</v>
      </c>
    </row>
    <row r="153" spans="2:10" x14ac:dyDescent="0.2">
      <c r="B153" s="40" t="s">
        <v>50</v>
      </c>
      <c r="C153" s="41" t="s">
        <v>272</v>
      </c>
      <c r="D153" s="41" t="s">
        <v>154</v>
      </c>
      <c r="E153" s="41" t="s">
        <v>287</v>
      </c>
      <c r="F153" s="42" t="s">
        <v>288</v>
      </c>
      <c r="G153" s="41" t="s">
        <v>25</v>
      </c>
      <c r="H153" s="43">
        <v>6775</v>
      </c>
      <c r="I153" s="44">
        <f t="shared" si="6"/>
        <v>1</v>
      </c>
      <c r="J153" s="45">
        <f t="shared" si="7"/>
        <v>6775</v>
      </c>
    </row>
    <row r="154" spans="2:10" x14ac:dyDescent="0.2">
      <c r="B154" s="40" t="s">
        <v>53</v>
      </c>
      <c r="C154" s="41" t="s">
        <v>272</v>
      </c>
      <c r="D154" s="41" t="s">
        <v>154</v>
      </c>
      <c r="E154" s="41" t="s">
        <v>289</v>
      </c>
      <c r="F154" s="42" t="s">
        <v>290</v>
      </c>
      <c r="G154" s="41" t="s">
        <v>25</v>
      </c>
      <c r="H154" s="43">
        <v>6937</v>
      </c>
      <c r="I154" s="44">
        <f t="shared" si="6"/>
        <v>1</v>
      </c>
      <c r="J154" s="45">
        <f t="shared" si="7"/>
        <v>6937</v>
      </c>
    </row>
    <row r="155" spans="2:10" x14ac:dyDescent="0.2">
      <c r="B155" s="40" t="s">
        <v>56</v>
      </c>
      <c r="C155" s="41" t="s">
        <v>272</v>
      </c>
      <c r="D155" s="41" t="s">
        <v>154</v>
      </c>
      <c r="E155" s="41" t="s">
        <v>291</v>
      </c>
      <c r="F155" s="42" t="s">
        <v>292</v>
      </c>
      <c r="G155" s="41" t="s">
        <v>25</v>
      </c>
      <c r="H155" s="43">
        <v>7695</v>
      </c>
      <c r="I155" s="44">
        <f t="shared" si="6"/>
        <v>1</v>
      </c>
      <c r="J155" s="45">
        <f t="shared" si="7"/>
        <v>7695</v>
      </c>
    </row>
    <row r="156" spans="2:10" x14ac:dyDescent="0.2">
      <c r="B156" s="40" t="s">
        <v>59</v>
      </c>
      <c r="C156" s="41" t="s">
        <v>272</v>
      </c>
      <c r="D156" s="41" t="s">
        <v>154</v>
      </c>
      <c r="E156" s="41" t="s">
        <v>293</v>
      </c>
      <c r="F156" s="42" t="s">
        <v>294</v>
      </c>
      <c r="G156" s="41" t="s">
        <v>25</v>
      </c>
      <c r="H156" s="43">
        <v>8996</v>
      </c>
      <c r="I156" s="44">
        <f t="shared" si="6"/>
        <v>1</v>
      </c>
      <c r="J156" s="45">
        <f t="shared" si="7"/>
        <v>8996</v>
      </c>
    </row>
    <row r="157" spans="2:10" x14ac:dyDescent="0.2">
      <c r="B157" s="40" t="s">
        <v>62</v>
      </c>
      <c r="C157" s="41" t="s">
        <v>272</v>
      </c>
      <c r="D157" s="41" t="s">
        <v>154</v>
      </c>
      <c r="E157" s="41" t="s">
        <v>295</v>
      </c>
      <c r="F157" s="42" t="s">
        <v>296</v>
      </c>
      <c r="G157" s="41" t="s">
        <v>25</v>
      </c>
      <c r="H157" s="43">
        <v>10623</v>
      </c>
      <c r="I157" s="44">
        <f t="shared" si="6"/>
        <v>1</v>
      </c>
      <c r="J157" s="45">
        <f t="shared" si="7"/>
        <v>10623</v>
      </c>
    </row>
    <row r="158" spans="2:10" x14ac:dyDescent="0.2">
      <c r="B158" s="40" t="s">
        <v>65</v>
      </c>
      <c r="C158" s="41" t="s">
        <v>272</v>
      </c>
      <c r="D158" s="41" t="s">
        <v>154</v>
      </c>
      <c r="E158" s="41" t="s">
        <v>297</v>
      </c>
      <c r="F158" s="42" t="s">
        <v>298</v>
      </c>
      <c r="G158" s="41" t="s">
        <v>25</v>
      </c>
      <c r="H158" s="43">
        <v>13962</v>
      </c>
      <c r="I158" s="44">
        <f t="shared" si="6"/>
        <v>1</v>
      </c>
      <c r="J158" s="45">
        <f t="shared" si="7"/>
        <v>13962</v>
      </c>
    </row>
    <row r="159" spans="2:10" x14ac:dyDescent="0.2">
      <c r="B159" s="40" t="s">
        <v>68</v>
      </c>
      <c r="C159" s="41" t="s">
        <v>272</v>
      </c>
      <c r="D159" s="41" t="s">
        <v>154</v>
      </c>
      <c r="E159" s="41" t="s">
        <v>299</v>
      </c>
      <c r="F159" s="42" t="s">
        <v>300</v>
      </c>
      <c r="G159" s="41" t="s">
        <v>25</v>
      </c>
      <c r="H159" s="43">
        <v>18252</v>
      </c>
      <c r="I159" s="44">
        <f t="shared" si="6"/>
        <v>1</v>
      </c>
      <c r="J159" s="45">
        <f t="shared" si="7"/>
        <v>18252</v>
      </c>
    </row>
    <row r="160" spans="2:10" x14ac:dyDescent="0.2">
      <c r="B160" s="40" t="s">
        <v>71</v>
      </c>
      <c r="C160" s="41" t="s">
        <v>272</v>
      </c>
      <c r="D160" s="41" t="s">
        <v>154</v>
      </c>
      <c r="E160" s="41" t="s">
        <v>301</v>
      </c>
      <c r="F160" s="42" t="s">
        <v>302</v>
      </c>
      <c r="G160" s="41" t="s">
        <v>25</v>
      </c>
      <c r="H160" s="43">
        <v>21850</v>
      </c>
      <c r="I160" s="44">
        <f t="shared" si="6"/>
        <v>1</v>
      </c>
      <c r="J160" s="45">
        <f t="shared" si="7"/>
        <v>21850</v>
      </c>
    </row>
    <row r="161" spans="2:10" x14ac:dyDescent="0.2">
      <c r="B161" s="40" t="s">
        <v>74</v>
      </c>
      <c r="C161" s="41" t="s">
        <v>272</v>
      </c>
      <c r="D161" s="41" t="s">
        <v>154</v>
      </c>
      <c r="E161" s="41" t="s">
        <v>303</v>
      </c>
      <c r="F161" s="42" t="s">
        <v>304</v>
      </c>
      <c r="G161" s="41" t="s">
        <v>25</v>
      </c>
      <c r="H161" s="43">
        <v>29815</v>
      </c>
      <c r="I161" s="44">
        <f t="shared" si="6"/>
        <v>1</v>
      </c>
      <c r="J161" s="45">
        <f t="shared" si="7"/>
        <v>29815</v>
      </c>
    </row>
    <row r="162" spans="2:10" x14ac:dyDescent="0.2">
      <c r="B162" s="40" t="s">
        <v>187</v>
      </c>
      <c r="C162" s="41" t="s">
        <v>272</v>
      </c>
      <c r="D162" s="41" t="s">
        <v>154</v>
      </c>
      <c r="E162" s="41" t="s">
        <v>305</v>
      </c>
      <c r="F162" s="42" t="s">
        <v>306</v>
      </c>
      <c r="G162" s="41" t="s">
        <v>25</v>
      </c>
      <c r="H162" s="43">
        <v>32337</v>
      </c>
      <c r="I162" s="44">
        <f t="shared" si="6"/>
        <v>1</v>
      </c>
      <c r="J162" s="45">
        <f t="shared" si="7"/>
        <v>32337</v>
      </c>
    </row>
    <row r="163" spans="2:10" x14ac:dyDescent="0.2">
      <c r="B163" s="40" t="s">
        <v>77</v>
      </c>
      <c r="C163" s="41" t="s">
        <v>272</v>
      </c>
      <c r="D163" s="41" t="s">
        <v>154</v>
      </c>
      <c r="E163" s="41" t="s">
        <v>307</v>
      </c>
      <c r="F163" s="42" t="s">
        <v>308</v>
      </c>
      <c r="G163" s="41" t="s">
        <v>25</v>
      </c>
      <c r="H163" s="43">
        <v>44385</v>
      </c>
      <c r="I163" s="44">
        <f t="shared" si="6"/>
        <v>1</v>
      </c>
      <c r="J163" s="45">
        <f t="shared" si="7"/>
        <v>44385</v>
      </c>
    </row>
    <row r="164" spans="2:10" ht="12" thickBot="1" x14ac:dyDescent="0.25">
      <c r="B164" s="46" t="s">
        <v>192</v>
      </c>
      <c r="C164" s="47" t="s">
        <v>272</v>
      </c>
      <c r="D164" s="47" t="s">
        <v>154</v>
      </c>
      <c r="E164" s="47" t="s">
        <v>309</v>
      </c>
      <c r="F164" s="48" t="s">
        <v>310</v>
      </c>
      <c r="G164" s="47" t="s">
        <v>25</v>
      </c>
      <c r="H164" s="49">
        <v>52662</v>
      </c>
      <c r="I164" s="50">
        <f t="shared" si="6"/>
        <v>1</v>
      </c>
      <c r="J164" s="51">
        <f t="shared" si="7"/>
        <v>52662</v>
      </c>
    </row>
    <row r="165" spans="2:10" x14ac:dyDescent="0.2">
      <c r="B165" s="52" t="s">
        <v>29</v>
      </c>
      <c r="C165" s="53" t="s">
        <v>272</v>
      </c>
      <c r="D165" s="53" t="s">
        <v>22</v>
      </c>
      <c r="E165" s="53" t="s">
        <v>311</v>
      </c>
      <c r="F165" s="54" t="s">
        <v>312</v>
      </c>
      <c r="G165" s="53" t="s">
        <v>25</v>
      </c>
      <c r="H165" s="55">
        <v>5445</v>
      </c>
      <c r="I165" s="56">
        <f t="shared" si="6"/>
        <v>1</v>
      </c>
      <c r="J165" s="57">
        <f>H165*I165</f>
        <v>5445</v>
      </c>
    </row>
    <row r="166" spans="2:10" x14ac:dyDescent="0.2">
      <c r="B166" s="40" t="s">
        <v>32</v>
      </c>
      <c r="C166" s="41" t="s">
        <v>272</v>
      </c>
      <c r="D166" s="41" t="s">
        <v>22</v>
      </c>
      <c r="E166" s="41" t="s">
        <v>313</v>
      </c>
      <c r="F166" s="42" t="s">
        <v>314</v>
      </c>
      <c r="G166" s="41" t="s">
        <v>25</v>
      </c>
      <c r="H166" s="43">
        <v>5737</v>
      </c>
      <c r="I166" s="44">
        <f t="shared" si="6"/>
        <v>1</v>
      </c>
      <c r="J166" s="45">
        <f t="shared" ref="J166:J202" si="8">H166*I166</f>
        <v>5737</v>
      </c>
    </row>
    <row r="167" spans="2:10" x14ac:dyDescent="0.2">
      <c r="B167" s="40" t="s">
        <v>35</v>
      </c>
      <c r="C167" s="41" t="s">
        <v>272</v>
      </c>
      <c r="D167" s="41" t="s">
        <v>22</v>
      </c>
      <c r="E167" s="41" t="s">
        <v>315</v>
      </c>
      <c r="F167" s="42" t="s">
        <v>316</v>
      </c>
      <c r="G167" s="41" t="s">
        <v>25</v>
      </c>
      <c r="H167" s="43">
        <v>5862</v>
      </c>
      <c r="I167" s="44">
        <f t="shared" si="6"/>
        <v>1</v>
      </c>
      <c r="J167" s="45">
        <f t="shared" si="8"/>
        <v>5862</v>
      </c>
    </row>
    <row r="168" spans="2:10" x14ac:dyDescent="0.2">
      <c r="B168" s="40" t="s">
        <v>38</v>
      </c>
      <c r="C168" s="41" t="s">
        <v>272</v>
      </c>
      <c r="D168" s="41" t="s">
        <v>22</v>
      </c>
      <c r="E168" s="41" t="s">
        <v>317</v>
      </c>
      <c r="F168" s="42" t="s">
        <v>318</v>
      </c>
      <c r="G168" s="41" t="s">
        <v>25</v>
      </c>
      <c r="H168" s="43">
        <v>6242</v>
      </c>
      <c r="I168" s="44">
        <f t="shared" si="6"/>
        <v>1</v>
      </c>
      <c r="J168" s="45">
        <f t="shared" si="8"/>
        <v>6242</v>
      </c>
    </row>
    <row r="169" spans="2:10" x14ac:dyDescent="0.2">
      <c r="B169" s="40" t="s">
        <v>41</v>
      </c>
      <c r="C169" s="41" t="s">
        <v>272</v>
      </c>
      <c r="D169" s="41" t="s">
        <v>22</v>
      </c>
      <c r="E169" s="41" t="s">
        <v>319</v>
      </c>
      <c r="F169" s="42" t="s">
        <v>320</v>
      </c>
      <c r="G169" s="41" t="s">
        <v>25</v>
      </c>
      <c r="H169" s="43">
        <v>6366</v>
      </c>
      <c r="I169" s="44">
        <f t="shared" si="6"/>
        <v>1</v>
      </c>
      <c r="J169" s="45">
        <f t="shared" si="8"/>
        <v>6366</v>
      </c>
    </row>
    <row r="170" spans="2:10" x14ac:dyDescent="0.2">
      <c r="B170" s="40" t="s">
        <v>44</v>
      </c>
      <c r="C170" s="41" t="s">
        <v>272</v>
      </c>
      <c r="D170" s="41" t="s">
        <v>22</v>
      </c>
      <c r="E170" s="41" t="s">
        <v>321</v>
      </c>
      <c r="F170" s="42" t="s">
        <v>322</v>
      </c>
      <c r="G170" s="41" t="s">
        <v>25</v>
      </c>
      <c r="H170" s="43">
        <v>6085</v>
      </c>
      <c r="I170" s="44">
        <f t="shared" si="6"/>
        <v>1</v>
      </c>
      <c r="J170" s="45">
        <f t="shared" si="8"/>
        <v>6085</v>
      </c>
    </row>
    <row r="171" spans="2:10" x14ac:dyDescent="0.2">
      <c r="B171" s="40" t="s">
        <v>47</v>
      </c>
      <c r="C171" s="41" t="s">
        <v>272</v>
      </c>
      <c r="D171" s="41" t="s">
        <v>22</v>
      </c>
      <c r="E171" s="41" t="s">
        <v>323</v>
      </c>
      <c r="F171" s="42" t="s">
        <v>324</v>
      </c>
      <c r="G171" s="41" t="s">
        <v>25</v>
      </c>
      <c r="H171" s="43">
        <v>7392</v>
      </c>
      <c r="I171" s="44">
        <f t="shared" si="6"/>
        <v>1</v>
      </c>
      <c r="J171" s="45">
        <f t="shared" si="8"/>
        <v>7392</v>
      </c>
    </row>
    <row r="172" spans="2:10" x14ac:dyDescent="0.2">
      <c r="B172" s="40" t="s">
        <v>50</v>
      </c>
      <c r="C172" s="41" t="s">
        <v>272</v>
      </c>
      <c r="D172" s="41" t="s">
        <v>22</v>
      </c>
      <c r="E172" s="41" t="s">
        <v>325</v>
      </c>
      <c r="F172" s="42" t="s">
        <v>326</v>
      </c>
      <c r="G172" s="41" t="s">
        <v>25</v>
      </c>
      <c r="H172" s="43">
        <v>7885</v>
      </c>
      <c r="I172" s="44">
        <f t="shared" si="6"/>
        <v>1</v>
      </c>
      <c r="J172" s="45">
        <f t="shared" si="8"/>
        <v>7885</v>
      </c>
    </row>
    <row r="173" spans="2:10" x14ac:dyDescent="0.2">
      <c r="B173" s="40" t="s">
        <v>53</v>
      </c>
      <c r="C173" s="41" t="s">
        <v>272</v>
      </c>
      <c r="D173" s="41" t="s">
        <v>22</v>
      </c>
      <c r="E173" s="41" t="s">
        <v>327</v>
      </c>
      <c r="F173" s="42" t="s">
        <v>328</v>
      </c>
      <c r="G173" s="41" t="s">
        <v>25</v>
      </c>
      <c r="H173" s="43">
        <v>8081</v>
      </c>
      <c r="I173" s="44">
        <f t="shared" si="6"/>
        <v>1</v>
      </c>
      <c r="J173" s="45">
        <f t="shared" si="8"/>
        <v>8081</v>
      </c>
    </row>
    <row r="174" spans="2:10" x14ac:dyDescent="0.2">
      <c r="B174" s="40" t="s">
        <v>56</v>
      </c>
      <c r="C174" s="41" t="s">
        <v>272</v>
      </c>
      <c r="D174" s="41" t="s">
        <v>22</v>
      </c>
      <c r="E174" s="41" t="s">
        <v>329</v>
      </c>
      <c r="F174" s="42" t="s">
        <v>330</v>
      </c>
      <c r="G174" s="41" t="s">
        <v>25</v>
      </c>
      <c r="H174" s="43">
        <v>9361</v>
      </c>
      <c r="I174" s="44">
        <f t="shared" si="6"/>
        <v>1</v>
      </c>
      <c r="J174" s="45">
        <f t="shared" si="8"/>
        <v>9361</v>
      </c>
    </row>
    <row r="175" spans="2:10" x14ac:dyDescent="0.2">
      <c r="B175" s="40" t="s">
        <v>59</v>
      </c>
      <c r="C175" s="41" t="s">
        <v>272</v>
      </c>
      <c r="D175" s="41" t="s">
        <v>22</v>
      </c>
      <c r="E175" s="41" t="s">
        <v>331</v>
      </c>
      <c r="F175" s="42" t="s">
        <v>332</v>
      </c>
      <c r="G175" s="41" t="s">
        <v>25</v>
      </c>
      <c r="H175" s="43">
        <v>10981</v>
      </c>
      <c r="I175" s="44">
        <f t="shared" si="6"/>
        <v>1</v>
      </c>
      <c r="J175" s="45">
        <f t="shared" si="8"/>
        <v>10981</v>
      </c>
    </row>
    <row r="176" spans="2:10" x14ac:dyDescent="0.2">
      <c r="B176" s="40" t="s">
        <v>62</v>
      </c>
      <c r="C176" s="41" t="s">
        <v>272</v>
      </c>
      <c r="D176" s="41" t="s">
        <v>22</v>
      </c>
      <c r="E176" s="41" t="s">
        <v>333</v>
      </c>
      <c r="F176" s="42" t="s">
        <v>334</v>
      </c>
      <c r="G176" s="41" t="s">
        <v>25</v>
      </c>
      <c r="H176" s="43">
        <v>12962</v>
      </c>
      <c r="I176" s="44">
        <f t="shared" si="6"/>
        <v>1</v>
      </c>
      <c r="J176" s="45">
        <f t="shared" si="8"/>
        <v>12962</v>
      </c>
    </row>
    <row r="177" spans="2:10" x14ac:dyDescent="0.2">
      <c r="B177" s="40" t="s">
        <v>65</v>
      </c>
      <c r="C177" s="41" t="s">
        <v>272</v>
      </c>
      <c r="D177" s="41" t="s">
        <v>22</v>
      </c>
      <c r="E177" s="41" t="s">
        <v>335</v>
      </c>
      <c r="F177" s="42" t="s">
        <v>336</v>
      </c>
      <c r="G177" s="41" t="s">
        <v>25</v>
      </c>
      <c r="H177" s="43">
        <v>15673</v>
      </c>
      <c r="I177" s="44">
        <f t="shared" si="6"/>
        <v>1</v>
      </c>
      <c r="J177" s="45">
        <f t="shared" si="8"/>
        <v>15673</v>
      </c>
    </row>
    <row r="178" spans="2:10" x14ac:dyDescent="0.2">
      <c r="B178" s="40" t="s">
        <v>68</v>
      </c>
      <c r="C178" s="41" t="s">
        <v>272</v>
      </c>
      <c r="D178" s="41" t="s">
        <v>22</v>
      </c>
      <c r="E178" s="41" t="s">
        <v>337</v>
      </c>
      <c r="F178" s="42" t="s">
        <v>338</v>
      </c>
      <c r="G178" s="41" t="s">
        <v>25</v>
      </c>
      <c r="H178" s="43">
        <v>20112</v>
      </c>
      <c r="I178" s="44">
        <f t="shared" si="6"/>
        <v>1</v>
      </c>
      <c r="J178" s="45">
        <f t="shared" si="8"/>
        <v>20112</v>
      </c>
    </row>
    <row r="179" spans="2:10" x14ac:dyDescent="0.2">
      <c r="B179" s="40" t="s">
        <v>71</v>
      </c>
      <c r="C179" s="41" t="s">
        <v>272</v>
      </c>
      <c r="D179" s="41" t="s">
        <v>22</v>
      </c>
      <c r="E179" s="41" t="s">
        <v>339</v>
      </c>
      <c r="F179" s="42" t="s">
        <v>340</v>
      </c>
      <c r="G179" s="41" t="s">
        <v>25</v>
      </c>
      <c r="H179" s="43">
        <v>24468</v>
      </c>
      <c r="I179" s="44">
        <f t="shared" si="6"/>
        <v>1</v>
      </c>
      <c r="J179" s="45">
        <f t="shared" si="8"/>
        <v>24468</v>
      </c>
    </row>
    <row r="180" spans="2:10" x14ac:dyDescent="0.2">
      <c r="B180" s="40" t="s">
        <v>74</v>
      </c>
      <c r="C180" s="41" t="s">
        <v>272</v>
      </c>
      <c r="D180" s="41" t="s">
        <v>22</v>
      </c>
      <c r="E180" s="41" t="s">
        <v>341</v>
      </c>
      <c r="F180" s="42" t="s">
        <v>342</v>
      </c>
      <c r="G180" s="41" t="s">
        <v>25</v>
      </c>
      <c r="H180" s="43">
        <v>32654</v>
      </c>
      <c r="I180" s="44">
        <f t="shared" si="6"/>
        <v>1</v>
      </c>
      <c r="J180" s="45">
        <f t="shared" si="8"/>
        <v>32654</v>
      </c>
    </row>
    <row r="181" spans="2:10" x14ac:dyDescent="0.2">
      <c r="B181" s="40" t="s">
        <v>187</v>
      </c>
      <c r="C181" s="41" t="s">
        <v>272</v>
      </c>
      <c r="D181" s="41" t="s">
        <v>22</v>
      </c>
      <c r="E181" s="41" t="s">
        <v>343</v>
      </c>
      <c r="F181" s="42" t="s">
        <v>344</v>
      </c>
      <c r="G181" s="41" t="s">
        <v>25</v>
      </c>
      <c r="H181" s="43">
        <v>35401</v>
      </c>
      <c r="I181" s="44">
        <f t="shared" si="6"/>
        <v>1</v>
      </c>
      <c r="J181" s="45">
        <f t="shared" si="8"/>
        <v>35401</v>
      </c>
    </row>
    <row r="182" spans="2:10" x14ac:dyDescent="0.2">
      <c r="B182" s="40" t="s">
        <v>77</v>
      </c>
      <c r="C182" s="41" t="s">
        <v>272</v>
      </c>
      <c r="D182" s="41" t="s">
        <v>22</v>
      </c>
      <c r="E182" s="41" t="s">
        <v>345</v>
      </c>
      <c r="F182" s="42" t="s">
        <v>346</v>
      </c>
      <c r="G182" s="41" t="s">
        <v>25</v>
      </c>
      <c r="H182" s="43">
        <v>47668</v>
      </c>
      <c r="I182" s="44">
        <f t="shared" si="6"/>
        <v>1</v>
      </c>
      <c r="J182" s="45">
        <f t="shared" si="8"/>
        <v>47668</v>
      </c>
    </row>
    <row r="183" spans="2:10" ht="12" thickBot="1" x14ac:dyDescent="0.25">
      <c r="B183" s="58" t="s">
        <v>192</v>
      </c>
      <c r="C183" s="59" t="s">
        <v>272</v>
      </c>
      <c r="D183" s="59" t="s">
        <v>22</v>
      </c>
      <c r="E183" s="59" t="s">
        <v>347</v>
      </c>
      <c r="F183" s="60" t="s">
        <v>348</v>
      </c>
      <c r="G183" s="59" t="s">
        <v>25</v>
      </c>
      <c r="H183" s="61">
        <v>61710</v>
      </c>
      <c r="I183" s="62">
        <f t="shared" si="6"/>
        <v>1</v>
      </c>
      <c r="J183" s="63">
        <f t="shared" si="8"/>
        <v>61710</v>
      </c>
    </row>
    <row r="184" spans="2:10" x14ac:dyDescent="0.2">
      <c r="B184" s="34" t="s">
        <v>29</v>
      </c>
      <c r="C184" s="35" t="s">
        <v>272</v>
      </c>
      <c r="D184" s="35" t="s">
        <v>233</v>
      </c>
      <c r="E184" s="35" t="s">
        <v>349</v>
      </c>
      <c r="F184" s="36" t="s">
        <v>350</v>
      </c>
      <c r="G184" s="35" t="s">
        <v>25</v>
      </c>
      <c r="H184" s="37">
        <v>5382</v>
      </c>
      <c r="I184" s="38">
        <f t="shared" si="6"/>
        <v>1</v>
      </c>
      <c r="J184" s="39">
        <f t="shared" si="8"/>
        <v>5382</v>
      </c>
    </row>
    <row r="185" spans="2:10" x14ac:dyDescent="0.2">
      <c r="B185" s="40" t="s">
        <v>32</v>
      </c>
      <c r="C185" s="41" t="s">
        <v>272</v>
      </c>
      <c r="D185" s="41" t="s">
        <v>233</v>
      </c>
      <c r="E185" s="41" t="s">
        <v>351</v>
      </c>
      <c r="F185" s="42" t="s">
        <v>352</v>
      </c>
      <c r="G185" s="41" t="s">
        <v>25</v>
      </c>
      <c r="H185" s="43">
        <v>5769</v>
      </c>
      <c r="I185" s="44">
        <f t="shared" si="6"/>
        <v>1</v>
      </c>
      <c r="J185" s="45">
        <f t="shared" si="8"/>
        <v>5769</v>
      </c>
    </row>
    <row r="186" spans="2:10" x14ac:dyDescent="0.2">
      <c r="B186" s="40" t="s">
        <v>35</v>
      </c>
      <c r="C186" s="41" t="s">
        <v>272</v>
      </c>
      <c r="D186" s="41" t="s">
        <v>233</v>
      </c>
      <c r="E186" s="41" t="s">
        <v>353</v>
      </c>
      <c r="F186" s="42" t="s">
        <v>354</v>
      </c>
      <c r="G186" s="41" t="s">
        <v>25</v>
      </c>
      <c r="H186" s="43">
        <v>6022</v>
      </c>
      <c r="I186" s="44">
        <f t="shared" si="6"/>
        <v>1</v>
      </c>
      <c r="J186" s="45">
        <f t="shared" si="8"/>
        <v>6022</v>
      </c>
    </row>
    <row r="187" spans="2:10" x14ac:dyDescent="0.2">
      <c r="B187" s="40" t="s">
        <v>38</v>
      </c>
      <c r="C187" s="41" t="s">
        <v>272</v>
      </c>
      <c r="D187" s="41" t="s">
        <v>233</v>
      </c>
      <c r="E187" s="41" t="s">
        <v>355</v>
      </c>
      <c r="F187" s="42" t="s">
        <v>356</v>
      </c>
      <c r="G187" s="41" t="s">
        <v>25</v>
      </c>
      <c r="H187" s="43">
        <v>6452</v>
      </c>
      <c r="I187" s="44">
        <f t="shared" si="6"/>
        <v>1</v>
      </c>
      <c r="J187" s="45">
        <f t="shared" si="8"/>
        <v>6452</v>
      </c>
    </row>
    <row r="188" spans="2:10" x14ac:dyDescent="0.2">
      <c r="B188" s="40" t="s">
        <v>41</v>
      </c>
      <c r="C188" s="41" t="s">
        <v>272</v>
      </c>
      <c r="D188" s="41" t="s">
        <v>233</v>
      </c>
      <c r="E188" s="41" t="s">
        <v>357</v>
      </c>
      <c r="F188" s="42" t="s">
        <v>358</v>
      </c>
      <c r="G188" s="41" t="s">
        <v>25</v>
      </c>
      <c r="H188" s="43">
        <v>6608</v>
      </c>
      <c r="I188" s="44">
        <f t="shared" si="6"/>
        <v>1</v>
      </c>
      <c r="J188" s="45">
        <f t="shared" si="8"/>
        <v>6608</v>
      </c>
    </row>
    <row r="189" spans="2:10" x14ac:dyDescent="0.2">
      <c r="B189" s="40" t="s">
        <v>44</v>
      </c>
      <c r="C189" s="41" t="s">
        <v>272</v>
      </c>
      <c r="D189" s="41" t="s">
        <v>233</v>
      </c>
      <c r="E189" s="41" t="s">
        <v>359</v>
      </c>
      <c r="F189" s="42" t="s">
        <v>360</v>
      </c>
      <c r="G189" s="41" t="s">
        <v>25</v>
      </c>
      <c r="H189" s="43">
        <v>6839</v>
      </c>
      <c r="I189" s="44">
        <f t="shared" si="6"/>
        <v>1</v>
      </c>
      <c r="J189" s="45">
        <f t="shared" si="8"/>
        <v>6839</v>
      </c>
    </row>
    <row r="190" spans="2:10" x14ac:dyDescent="0.2">
      <c r="B190" s="40" t="s">
        <v>47</v>
      </c>
      <c r="C190" s="41" t="s">
        <v>272</v>
      </c>
      <c r="D190" s="41" t="s">
        <v>233</v>
      </c>
      <c r="E190" s="41" t="s">
        <v>361</v>
      </c>
      <c r="F190" s="42" t="s">
        <v>362</v>
      </c>
      <c r="G190" s="41" t="s">
        <v>25</v>
      </c>
      <c r="H190" s="43">
        <v>7703</v>
      </c>
      <c r="I190" s="44">
        <f t="shared" si="6"/>
        <v>1</v>
      </c>
      <c r="J190" s="45">
        <f t="shared" si="8"/>
        <v>7703</v>
      </c>
    </row>
    <row r="191" spans="2:10" x14ac:dyDescent="0.2">
      <c r="B191" s="40" t="s">
        <v>50</v>
      </c>
      <c r="C191" s="41" t="s">
        <v>272</v>
      </c>
      <c r="D191" s="41" t="s">
        <v>233</v>
      </c>
      <c r="E191" s="41" t="s">
        <v>363</v>
      </c>
      <c r="F191" s="42" t="s">
        <v>364</v>
      </c>
      <c r="G191" s="41" t="s">
        <v>25</v>
      </c>
      <c r="H191" s="43">
        <v>8326</v>
      </c>
      <c r="I191" s="44">
        <f t="shared" si="6"/>
        <v>1</v>
      </c>
      <c r="J191" s="45">
        <f t="shared" si="8"/>
        <v>8326</v>
      </c>
    </row>
    <row r="192" spans="2:10" x14ac:dyDescent="0.2">
      <c r="B192" s="40" t="s">
        <v>53</v>
      </c>
      <c r="C192" s="41" t="s">
        <v>272</v>
      </c>
      <c r="D192" s="41" t="s">
        <v>233</v>
      </c>
      <c r="E192" s="41" t="s">
        <v>365</v>
      </c>
      <c r="F192" s="42" t="s">
        <v>366</v>
      </c>
      <c r="G192" s="41" t="s">
        <v>25</v>
      </c>
      <c r="H192" s="43">
        <v>8403</v>
      </c>
      <c r="I192" s="44">
        <f t="shared" si="6"/>
        <v>1</v>
      </c>
      <c r="J192" s="45">
        <f t="shared" si="8"/>
        <v>8403</v>
      </c>
    </row>
    <row r="193" spans="2:10" x14ac:dyDescent="0.2">
      <c r="B193" s="40" t="s">
        <v>56</v>
      </c>
      <c r="C193" s="41" t="s">
        <v>272</v>
      </c>
      <c r="D193" s="41" t="s">
        <v>233</v>
      </c>
      <c r="E193" s="41" t="s">
        <v>367</v>
      </c>
      <c r="F193" s="42" t="s">
        <v>368</v>
      </c>
      <c r="G193" s="41" t="s">
        <v>25</v>
      </c>
      <c r="H193" s="43">
        <v>10282</v>
      </c>
      <c r="I193" s="44">
        <f t="shared" si="6"/>
        <v>1</v>
      </c>
      <c r="J193" s="45">
        <f t="shared" si="8"/>
        <v>10282</v>
      </c>
    </row>
    <row r="194" spans="2:10" x14ac:dyDescent="0.2">
      <c r="B194" s="40" t="s">
        <v>59</v>
      </c>
      <c r="C194" s="41" t="s">
        <v>272</v>
      </c>
      <c r="D194" s="41" t="s">
        <v>233</v>
      </c>
      <c r="E194" s="41" t="s">
        <v>369</v>
      </c>
      <c r="F194" s="42" t="s">
        <v>370</v>
      </c>
      <c r="G194" s="41" t="s">
        <v>25</v>
      </c>
      <c r="H194" s="43">
        <v>12451</v>
      </c>
      <c r="I194" s="44">
        <f t="shared" si="6"/>
        <v>1</v>
      </c>
      <c r="J194" s="45">
        <f t="shared" si="8"/>
        <v>12451</v>
      </c>
    </row>
    <row r="195" spans="2:10" x14ac:dyDescent="0.2">
      <c r="B195" s="40" t="s">
        <v>62</v>
      </c>
      <c r="C195" s="41" t="s">
        <v>272</v>
      </c>
      <c r="D195" s="41" t="s">
        <v>233</v>
      </c>
      <c r="E195" s="41" t="s">
        <v>371</v>
      </c>
      <c r="F195" s="42" t="s">
        <v>372</v>
      </c>
      <c r="G195" s="41" t="s">
        <v>25</v>
      </c>
      <c r="H195" s="43">
        <v>15272</v>
      </c>
      <c r="I195" s="44">
        <f t="shared" si="6"/>
        <v>1</v>
      </c>
      <c r="J195" s="45">
        <f t="shared" si="8"/>
        <v>15272</v>
      </c>
    </row>
    <row r="196" spans="2:10" x14ac:dyDescent="0.2">
      <c r="B196" s="40" t="s">
        <v>65</v>
      </c>
      <c r="C196" s="41" t="s">
        <v>272</v>
      </c>
      <c r="D196" s="41" t="s">
        <v>233</v>
      </c>
      <c r="E196" s="41" t="s">
        <v>373</v>
      </c>
      <c r="F196" s="42" t="s">
        <v>374</v>
      </c>
      <c r="G196" s="41" t="s">
        <v>25</v>
      </c>
      <c r="H196" s="43">
        <v>18633</v>
      </c>
      <c r="I196" s="44">
        <f t="shared" si="6"/>
        <v>1</v>
      </c>
      <c r="J196" s="45">
        <f t="shared" si="8"/>
        <v>18633</v>
      </c>
    </row>
    <row r="197" spans="2:10" x14ac:dyDescent="0.2">
      <c r="B197" s="40" t="s">
        <v>68</v>
      </c>
      <c r="C197" s="41" t="s">
        <v>272</v>
      </c>
      <c r="D197" s="41" t="s">
        <v>233</v>
      </c>
      <c r="E197" s="41" t="s">
        <v>375</v>
      </c>
      <c r="F197" s="42" t="s">
        <v>376</v>
      </c>
      <c r="G197" s="41" t="s">
        <v>25</v>
      </c>
      <c r="H197" s="43">
        <v>23620</v>
      </c>
      <c r="I197" s="44">
        <f t="shared" si="6"/>
        <v>1</v>
      </c>
      <c r="J197" s="45">
        <f t="shared" si="8"/>
        <v>23620</v>
      </c>
    </row>
    <row r="198" spans="2:10" x14ac:dyDescent="0.2">
      <c r="B198" s="40" t="s">
        <v>71</v>
      </c>
      <c r="C198" s="41" t="s">
        <v>272</v>
      </c>
      <c r="D198" s="41" t="s">
        <v>233</v>
      </c>
      <c r="E198" s="41" t="s">
        <v>377</v>
      </c>
      <c r="F198" s="42" t="s">
        <v>378</v>
      </c>
      <c r="G198" s="41" t="s">
        <v>25</v>
      </c>
      <c r="H198" s="43">
        <v>28168</v>
      </c>
      <c r="I198" s="44">
        <f t="shared" si="6"/>
        <v>1</v>
      </c>
      <c r="J198" s="45">
        <f t="shared" si="8"/>
        <v>28168</v>
      </c>
    </row>
    <row r="199" spans="2:10" x14ac:dyDescent="0.2">
      <c r="B199" s="40" t="s">
        <v>74</v>
      </c>
      <c r="C199" s="41" t="s">
        <v>272</v>
      </c>
      <c r="D199" s="41" t="s">
        <v>233</v>
      </c>
      <c r="E199" s="41" t="s">
        <v>379</v>
      </c>
      <c r="F199" s="42" t="s">
        <v>380</v>
      </c>
      <c r="G199" s="41" t="s">
        <v>25</v>
      </c>
      <c r="H199" s="43">
        <v>36979</v>
      </c>
      <c r="I199" s="44">
        <f t="shared" si="6"/>
        <v>1</v>
      </c>
      <c r="J199" s="45">
        <f t="shared" si="8"/>
        <v>36979</v>
      </c>
    </row>
    <row r="200" spans="2:10" x14ac:dyDescent="0.2">
      <c r="B200" s="40" t="s">
        <v>187</v>
      </c>
      <c r="C200" s="41" t="s">
        <v>272</v>
      </c>
      <c r="D200" s="41" t="s">
        <v>233</v>
      </c>
      <c r="E200" s="41" t="s">
        <v>381</v>
      </c>
      <c r="F200" s="42" t="s">
        <v>382</v>
      </c>
      <c r="G200" s="41" t="s">
        <v>25</v>
      </c>
      <c r="H200" s="43">
        <v>40896</v>
      </c>
      <c r="I200" s="44">
        <f t="shared" si="6"/>
        <v>1</v>
      </c>
      <c r="J200" s="45">
        <f t="shared" si="8"/>
        <v>40896</v>
      </c>
    </row>
    <row r="201" spans="2:10" x14ac:dyDescent="0.2">
      <c r="B201" s="40" t="s">
        <v>77</v>
      </c>
      <c r="C201" s="41" t="s">
        <v>272</v>
      </c>
      <c r="D201" s="41" t="s">
        <v>233</v>
      </c>
      <c r="E201" s="41" t="s">
        <v>383</v>
      </c>
      <c r="F201" s="42" t="s">
        <v>384</v>
      </c>
      <c r="G201" s="41" t="s">
        <v>25</v>
      </c>
      <c r="H201" s="43">
        <v>56184</v>
      </c>
      <c r="I201" s="44">
        <f t="shared" si="6"/>
        <v>1</v>
      </c>
      <c r="J201" s="45">
        <f t="shared" si="8"/>
        <v>56184</v>
      </c>
    </row>
    <row r="202" spans="2:10" ht="12" thickBot="1" x14ac:dyDescent="0.25">
      <c r="B202" s="46" t="s">
        <v>192</v>
      </c>
      <c r="C202" s="47" t="s">
        <v>272</v>
      </c>
      <c r="D202" s="47" t="s">
        <v>233</v>
      </c>
      <c r="E202" s="47" t="s">
        <v>385</v>
      </c>
      <c r="F202" s="48" t="s">
        <v>386</v>
      </c>
      <c r="G202" s="47" t="s">
        <v>25</v>
      </c>
      <c r="H202" s="49">
        <v>72027</v>
      </c>
      <c r="I202" s="50">
        <f t="shared" si="6"/>
        <v>1</v>
      </c>
      <c r="J202" s="51">
        <f t="shared" si="8"/>
        <v>72027</v>
      </c>
    </row>
    <row r="203" spans="2:10" x14ac:dyDescent="0.2">
      <c r="B203" s="52" t="s">
        <v>29</v>
      </c>
      <c r="C203" s="53" t="s">
        <v>387</v>
      </c>
      <c r="D203" s="53" t="s">
        <v>154</v>
      </c>
      <c r="E203" s="53" t="s">
        <v>388</v>
      </c>
      <c r="F203" s="54" t="s">
        <v>389</v>
      </c>
      <c r="G203" s="53" t="s">
        <v>25</v>
      </c>
      <c r="H203" s="55">
        <v>4778</v>
      </c>
      <c r="I203" s="56">
        <f t="shared" si="6"/>
        <v>1</v>
      </c>
      <c r="J203" s="57">
        <f>H203*I203</f>
        <v>4778</v>
      </c>
    </row>
    <row r="204" spans="2:10" x14ac:dyDescent="0.2">
      <c r="B204" s="40" t="s">
        <v>32</v>
      </c>
      <c r="C204" s="41" t="s">
        <v>387</v>
      </c>
      <c r="D204" s="41" t="s">
        <v>154</v>
      </c>
      <c r="E204" s="41" t="s">
        <v>390</v>
      </c>
      <c r="F204" s="42" t="s">
        <v>391</v>
      </c>
      <c r="G204" s="41" t="s">
        <v>25</v>
      </c>
      <c r="H204" s="43">
        <v>5070</v>
      </c>
      <c r="I204" s="44">
        <f t="shared" si="6"/>
        <v>1</v>
      </c>
      <c r="J204" s="45">
        <f t="shared" ref="J204:J221" si="9">H204*I204</f>
        <v>5070</v>
      </c>
    </row>
    <row r="205" spans="2:10" x14ac:dyDescent="0.2">
      <c r="B205" s="40" t="s">
        <v>35</v>
      </c>
      <c r="C205" s="41" t="s">
        <v>387</v>
      </c>
      <c r="D205" s="41" t="s">
        <v>154</v>
      </c>
      <c r="E205" s="41" t="s">
        <v>392</v>
      </c>
      <c r="F205" s="42" t="s">
        <v>393</v>
      </c>
      <c r="G205" s="41" t="s">
        <v>25</v>
      </c>
      <c r="H205" s="43">
        <v>5219</v>
      </c>
      <c r="I205" s="44">
        <f t="shared" si="6"/>
        <v>1</v>
      </c>
      <c r="J205" s="45">
        <f t="shared" si="9"/>
        <v>5219</v>
      </c>
    </row>
    <row r="206" spans="2:10" x14ac:dyDescent="0.2">
      <c r="B206" s="40" t="s">
        <v>38</v>
      </c>
      <c r="C206" s="41" t="s">
        <v>387</v>
      </c>
      <c r="D206" s="41" t="s">
        <v>154</v>
      </c>
      <c r="E206" s="41" t="s">
        <v>394</v>
      </c>
      <c r="F206" s="42" t="s">
        <v>395</v>
      </c>
      <c r="G206" s="41" t="s">
        <v>25</v>
      </c>
      <c r="H206" s="43">
        <v>5565</v>
      </c>
      <c r="I206" s="44">
        <f t="shared" si="6"/>
        <v>1</v>
      </c>
      <c r="J206" s="45">
        <f t="shared" si="9"/>
        <v>5565</v>
      </c>
    </row>
    <row r="207" spans="2:10" x14ac:dyDescent="0.2">
      <c r="B207" s="40" t="s">
        <v>41</v>
      </c>
      <c r="C207" s="41" t="s">
        <v>387</v>
      </c>
      <c r="D207" s="41" t="s">
        <v>154</v>
      </c>
      <c r="E207" s="41" t="s">
        <v>396</v>
      </c>
      <c r="F207" s="42" t="s">
        <v>397</v>
      </c>
      <c r="G207" s="41" t="s">
        <v>25</v>
      </c>
      <c r="H207" s="43">
        <v>5679</v>
      </c>
      <c r="I207" s="44">
        <f t="shared" si="6"/>
        <v>1</v>
      </c>
      <c r="J207" s="45">
        <f t="shared" si="9"/>
        <v>5679</v>
      </c>
    </row>
    <row r="208" spans="2:10" x14ac:dyDescent="0.2">
      <c r="B208" s="40" t="s">
        <v>44</v>
      </c>
      <c r="C208" s="41" t="s">
        <v>387</v>
      </c>
      <c r="D208" s="41" t="s">
        <v>154</v>
      </c>
      <c r="E208" s="41" t="s">
        <v>398</v>
      </c>
      <c r="F208" s="42" t="s">
        <v>399</v>
      </c>
      <c r="G208" s="41" t="s">
        <v>25</v>
      </c>
      <c r="H208" s="43">
        <v>5804</v>
      </c>
      <c r="I208" s="44">
        <f t="shared" si="6"/>
        <v>1</v>
      </c>
      <c r="J208" s="45">
        <f t="shared" si="9"/>
        <v>5804</v>
      </c>
    </row>
    <row r="209" spans="2:10" x14ac:dyDescent="0.2">
      <c r="B209" s="40" t="s">
        <v>47</v>
      </c>
      <c r="C209" s="41" t="s">
        <v>387</v>
      </c>
      <c r="D209" s="41" t="s">
        <v>154</v>
      </c>
      <c r="E209" s="41" t="s">
        <v>400</v>
      </c>
      <c r="F209" s="42" t="s">
        <v>401</v>
      </c>
      <c r="G209" s="41" t="s">
        <v>25</v>
      </c>
      <c r="H209" s="43">
        <v>6681</v>
      </c>
      <c r="I209" s="44">
        <f t="shared" si="6"/>
        <v>1</v>
      </c>
      <c r="J209" s="45">
        <f t="shared" si="9"/>
        <v>6681</v>
      </c>
    </row>
    <row r="210" spans="2:10" x14ac:dyDescent="0.2">
      <c r="B210" s="40" t="s">
        <v>50</v>
      </c>
      <c r="C210" s="41" t="s">
        <v>387</v>
      </c>
      <c r="D210" s="41" t="s">
        <v>154</v>
      </c>
      <c r="E210" s="41" t="s">
        <v>402</v>
      </c>
      <c r="F210" s="42" t="s">
        <v>403</v>
      </c>
      <c r="G210" s="41" t="s">
        <v>25</v>
      </c>
      <c r="H210" s="43">
        <v>7207</v>
      </c>
      <c r="I210" s="44">
        <f t="shared" ref="I210:I259" si="10">$E$21</f>
        <v>1</v>
      </c>
      <c r="J210" s="45">
        <f t="shared" si="9"/>
        <v>7207</v>
      </c>
    </row>
    <row r="211" spans="2:10" x14ac:dyDescent="0.2">
      <c r="B211" s="40" t="s">
        <v>53</v>
      </c>
      <c r="C211" s="41" t="s">
        <v>387</v>
      </c>
      <c r="D211" s="41" t="s">
        <v>154</v>
      </c>
      <c r="E211" s="41" t="s">
        <v>404</v>
      </c>
      <c r="F211" s="42" t="s">
        <v>405</v>
      </c>
      <c r="G211" s="41" t="s">
        <v>25</v>
      </c>
      <c r="H211" s="43">
        <v>7406</v>
      </c>
      <c r="I211" s="44">
        <f t="shared" si="10"/>
        <v>1</v>
      </c>
      <c r="J211" s="45">
        <f t="shared" si="9"/>
        <v>7406</v>
      </c>
    </row>
    <row r="212" spans="2:10" x14ac:dyDescent="0.2">
      <c r="B212" s="40" t="s">
        <v>56</v>
      </c>
      <c r="C212" s="41" t="s">
        <v>387</v>
      </c>
      <c r="D212" s="41" t="s">
        <v>154</v>
      </c>
      <c r="E212" s="41" t="s">
        <v>406</v>
      </c>
      <c r="F212" s="42" t="s">
        <v>407</v>
      </c>
      <c r="G212" s="41" t="s">
        <v>25</v>
      </c>
      <c r="H212" s="43">
        <v>8105</v>
      </c>
      <c r="I212" s="44">
        <f t="shared" si="10"/>
        <v>1</v>
      </c>
      <c r="J212" s="45">
        <f t="shared" si="9"/>
        <v>8105</v>
      </c>
    </row>
    <row r="213" spans="2:10" x14ac:dyDescent="0.2">
      <c r="B213" s="40" t="s">
        <v>59</v>
      </c>
      <c r="C213" s="41" t="s">
        <v>387</v>
      </c>
      <c r="D213" s="41" t="s">
        <v>154</v>
      </c>
      <c r="E213" s="41" t="s">
        <v>408</v>
      </c>
      <c r="F213" s="42" t="s">
        <v>409</v>
      </c>
      <c r="G213" s="41" t="s">
        <v>25</v>
      </c>
      <c r="H213" s="43">
        <v>9867</v>
      </c>
      <c r="I213" s="44">
        <f t="shared" si="10"/>
        <v>1</v>
      </c>
      <c r="J213" s="45">
        <f t="shared" si="9"/>
        <v>9867</v>
      </c>
    </row>
    <row r="214" spans="2:10" x14ac:dyDescent="0.2">
      <c r="B214" s="40" t="s">
        <v>62</v>
      </c>
      <c r="C214" s="41" t="s">
        <v>387</v>
      </c>
      <c r="D214" s="41" t="s">
        <v>154</v>
      </c>
      <c r="E214" s="41" t="s">
        <v>410</v>
      </c>
      <c r="F214" s="42" t="s">
        <v>411</v>
      </c>
      <c r="G214" s="41" t="s">
        <v>25</v>
      </c>
      <c r="H214" s="43">
        <v>11757</v>
      </c>
      <c r="I214" s="44">
        <f t="shared" si="10"/>
        <v>1</v>
      </c>
      <c r="J214" s="45">
        <f t="shared" si="9"/>
        <v>11757</v>
      </c>
    </row>
    <row r="215" spans="2:10" x14ac:dyDescent="0.2">
      <c r="B215" s="40" t="s">
        <v>65</v>
      </c>
      <c r="C215" s="41" t="s">
        <v>387</v>
      </c>
      <c r="D215" s="41" t="s">
        <v>154</v>
      </c>
      <c r="E215" s="41" t="s">
        <v>412</v>
      </c>
      <c r="F215" s="42" t="s">
        <v>413</v>
      </c>
      <c r="G215" s="41" t="s">
        <v>25</v>
      </c>
      <c r="H215" s="43">
        <v>16071</v>
      </c>
      <c r="I215" s="44">
        <f t="shared" si="10"/>
        <v>1</v>
      </c>
      <c r="J215" s="45">
        <f t="shared" si="9"/>
        <v>16071</v>
      </c>
    </row>
    <row r="216" spans="2:10" x14ac:dyDescent="0.2">
      <c r="B216" s="40" t="s">
        <v>68</v>
      </c>
      <c r="C216" s="41" t="s">
        <v>387</v>
      </c>
      <c r="D216" s="41" t="s">
        <v>154</v>
      </c>
      <c r="E216" s="41" t="s">
        <v>414</v>
      </c>
      <c r="F216" s="42" t="s">
        <v>415</v>
      </c>
      <c r="G216" s="41" t="s">
        <v>25</v>
      </c>
      <c r="H216" s="43">
        <v>21183</v>
      </c>
      <c r="I216" s="44">
        <f t="shared" si="10"/>
        <v>1</v>
      </c>
      <c r="J216" s="45">
        <f t="shared" si="9"/>
        <v>21183</v>
      </c>
    </row>
    <row r="217" spans="2:10" x14ac:dyDescent="0.2">
      <c r="B217" s="40" t="s">
        <v>71</v>
      </c>
      <c r="C217" s="41" t="s">
        <v>387</v>
      </c>
      <c r="D217" s="41" t="s">
        <v>154</v>
      </c>
      <c r="E217" s="41" t="s">
        <v>416</v>
      </c>
      <c r="F217" s="42" t="s">
        <v>417</v>
      </c>
      <c r="G217" s="41" t="s">
        <v>25</v>
      </c>
      <c r="H217" s="43">
        <v>25772</v>
      </c>
      <c r="I217" s="44">
        <f t="shared" si="10"/>
        <v>1</v>
      </c>
      <c r="J217" s="45">
        <f t="shared" si="9"/>
        <v>25772</v>
      </c>
    </row>
    <row r="218" spans="2:10" x14ac:dyDescent="0.2">
      <c r="B218" s="40" t="s">
        <v>74</v>
      </c>
      <c r="C218" s="41" t="s">
        <v>387</v>
      </c>
      <c r="D218" s="41" t="s">
        <v>154</v>
      </c>
      <c r="E218" s="41" t="s">
        <v>418</v>
      </c>
      <c r="F218" s="42" t="s">
        <v>419</v>
      </c>
      <c r="G218" s="41" t="s">
        <v>25</v>
      </c>
      <c r="H218" s="43">
        <v>34418</v>
      </c>
      <c r="I218" s="44">
        <f t="shared" si="10"/>
        <v>1</v>
      </c>
      <c r="J218" s="45">
        <f t="shared" si="9"/>
        <v>34418</v>
      </c>
    </row>
    <row r="219" spans="2:10" x14ac:dyDescent="0.2">
      <c r="B219" s="40" t="s">
        <v>187</v>
      </c>
      <c r="C219" s="41" t="s">
        <v>387</v>
      </c>
      <c r="D219" s="41" t="s">
        <v>154</v>
      </c>
      <c r="E219" s="41" t="s">
        <v>420</v>
      </c>
      <c r="F219" s="42" t="s">
        <v>421</v>
      </c>
      <c r="G219" s="41" t="s">
        <v>25</v>
      </c>
      <c r="H219" s="43">
        <v>37590</v>
      </c>
      <c r="I219" s="44">
        <f t="shared" si="10"/>
        <v>1</v>
      </c>
      <c r="J219" s="45">
        <f t="shared" si="9"/>
        <v>37590</v>
      </c>
    </row>
    <row r="220" spans="2:10" x14ac:dyDescent="0.2">
      <c r="B220" s="40" t="s">
        <v>77</v>
      </c>
      <c r="C220" s="41" t="s">
        <v>387</v>
      </c>
      <c r="D220" s="41" t="s">
        <v>154</v>
      </c>
      <c r="E220" s="41" t="s">
        <v>422</v>
      </c>
      <c r="F220" s="42" t="s">
        <v>423</v>
      </c>
      <c r="G220" s="41" t="s">
        <v>25</v>
      </c>
      <c r="H220" s="43">
        <v>52128</v>
      </c>
      <c r="I220" s="44">
        <f t="shared" si="10"/>
        <v>1</v>
      </c>
      <c r="J220" s="45">
        <f t="shared" si="9"/>
        <v>52128</v>
      </c>
    </row>
    <row r="221" spans="2:10" ht="12" thickBot="1" x14ac:dyDescent="0.25">
      <c r="B221" s="58" t="s">
        <v>192</v>
      </c>
      <c r="C221" s="59" t="s">
        <v>387</v>
      </c>
      <c r="D221" s="59" t="s">
        <v>154</v>
      </c>
      <c r="E221" s="59" t="s">
        <v>424</v>
      </c>
      <c r="F221" s="60" t="s">
        <v>425</v>
      </c>
      <c r="G221" s="59" t="s">
        <v>25</v>
      </c>
      <c r="H221" s="61">
        <v>68292</v>
      </c>
      <c r="I221" s="62">
        <f t="shared" si="10"/>
        <v>1</v>
      </c>
      <c r="J221" s="63">
        <f t="shared" si="9"/>
        <v>68292</v>
      </c>
    </row>
    <row r="222" spans="2:10" x14ac:dyDescent="0.2">
      <c r="B222" s="34" t="s">
        <v>29</v>
      </c>
      <c r="C222" s="35" t="s">
        <v>387</v>
      </c>
      <c r="D222" s="35" t="s">
        <v>22</v>
      </c>
      <c r="E222" s="35" t="s">
        <v>426</v>
      </c>
      <c r="F222" s="36" t="s">
        <v>427</v>
      </c>
      <c r="G222" s="35" t="s">
        <v>25</v>
      </c>
      <c r="H222" s="37">
        <v>5625</v>
      </c>
      <c r="I222" s="38">
        <f t="shared" si="10"/>
        <v>1</v>
      </c>
      <c r="J222" s="39">
        <f>H222*I222</f>
        <v>5625</v>
      </c>
    </row>
    <row r="223" spans="2:10" x14ac:dyDescent="0.2">
      <c r="B223" s="40" t="s">
        <v>32</v>
      </c>
      <c r="C223" s="41" t="s">
        <v>387</v>
      </c>
      <c r="D223" s="41" t="s">
        <v>22</v>
      </c>
      <c r="E223" s="41" t="s">
        <v>428</v>
      </c>
      <c r="F223" s="42" t="s">
        <v>429</v>
      </c>
      <c r="G223" s="41" t="s">
        <v>25</v>
      </c>
      <c r="H223" s="43">
        <v>5969</v>
      </c>
      <c r="I223" s="44">
        <f t="shared" si="10"/>
        <v>1</v>
      </c>
      <c r="J223" s="45">
        <f t="shared" ref="J223:J259" si="11">H223*I223</f>
        <v>5969</v>
      </c>
    </row>
    <row r="224" spans="2:10" x14ac:dyDescent="0.2">
      <c r="B224" s="40" t="s">
        <v>35</v>
      </c>
      <c r="C224" s="41" t="s">
        <v>387</v>
      </c>
      <c r="D224" s="41" t="s">
        <v>22</v>
      </c>
      <c r="E224" s="41" t="s">
        <v>430</v>
      </c>
      <c r="F224" s="42" t="s">
        <v>431</v>
      </c>
      <c r="G224" s="41" t="s">
        <v>25</v>
      </c>
      <c r="H224" s="43">
        <v>6174</v>
      </c>
      <c r="I224" s="44">
        <f t="shared" si="10"/>
        <v>1</v>
      </c>
      <c r="J224" s="45">
        <f t="shared" si="11"/>
        <v>6174</v>
      </c>
    </row>
    <row r="225" spans="2:10" x14ac:dyDescent="0.2">
      <c r="B225" s="40" t="s">
        <v>38</v>
      </c>
      <c r="C225" s="41" t="s">
        <v>387</v>
      </c>
      <c r="D225" s="41" t="s">
        <v>22</v>
      </c>
      <c r="E225" s="41" t="s">
        <v>432</v>
      </c>
      <c r="F225" s="42" t="s">
        <v>433</v>
      </c>
      <c r="G225" s="41" t="s">
        <v>25</v>
      </c>
      <c r="H225" s="43">
        <v>6576</v>
      </c>
      <c r="I225" s="44">
        <f t="shared" si="10"/>
        <v>1</v>
      </c>
      <c r="J225" s="45">
        <f t="shared" si="11"/>
        <v>6576</v>
      </c>
    </row>
    <row r="226" spans="2:10" x14ac:dyDescent="0.2">
      <c r="B226" s="40" t="s">
        <v>41</v>
      </c>
      <c r="C226" s="41" t="s">
        <v>387</v>
      </c>
      <c r="D226" s="41" t="s">
        <v>22</v>
      </c>
      <c r="E226" s="41" t="s">
        <v>434</v>
      </c>
      <c r="F226" s="42" t="s">
        <v>435</v>
      </c>
      <c r="G226" s="41" t="s">
        <v>25</v>
      </c>
      <c r="H226" s="43">
        <v>6725</v>
      </c>
      <c r="I226" s="44">
        <f t="shared" si="10"/>
        <v>1</v>
      </c>
      <c r="J226" s="45">
        <f t="shared" si="11"/>
        <v>6725</v>
      </c>
    </row>
    <row r="227" spans="2:10" x14ac:dyDescent="0.2">
      <c r="B227" s="40" t="s">
        <v>44</v>
      </c>
      <c r="C227" s="41" t="s">
        <v>387</v>
      </c>
      <c r="D227" s="41" t="s">
        <v>22</v>
      </c>
      <c r="E227" s="41" t="s">
        <v>436</v>
      </c>
      <c r="F227" s="42" t="s">
        <v>437</v>
      </c>
      <c r="G227" s="41" t="s">
        <v>25</v>
      </c>
      <c r="H227" s="43">
        <v>6883</v>
      </c>
      <c r="I227" s="44">
        <f t="shared" si="10"/>
        <v>1</v>
      </c>
      <c r="J227" s="45">
        <f t="shared" si="11"/>
        <v>6883</v>
      </c>
    </row>
    <row r="228" spans="2:10" x14ac:dyDescent="0.2">
      <c r="B228" s="40" t="s">
        <v>47</v>
      </c>
      <c r="C228" s="41" t="s">
        <v>387</v>
      </c>
      <c r="D228" s="41" t="s">
        <v>22</v>
      </c>
      <c r="E228" s="41" t="s">
        <v>438</v>
      </c>
      <c r="F228" s="42" t="s">
        <v>439</v>
      </c>
      <c r="G228" s="41" t="s">
        <v>25</v>
      </c>
      <c r="H228" s="43">
        <v>7827</v>
      </c>
      <c r="I228" s="44">
        <f t="shared" si="10"/>
        <v>1</v>
      </c>
      <c r="J228" s="45">
        <f t="shared" si="11"/>
        <v>7827</v>
      </c>
    </row>
    <row r="229" spans="2:10" x14ac:dyDescent="0.2">
      <c r="B229" s="40" t="s">
        <v>50</v>
      </c>
      <c r="C229" s="41" t="s">
        <v>387</v>
      </c>
      <c r="D229" s="41" t="s">
        <v>22</v>
      </c>
      <c r="E229" s="41" t="s">
        <v>440</v>
      </c>
      <c r="F229" s="42" t="s">
        <v>441</v>
      </c>
      <c r="G229" s="41" t="s">
        <v>25</v>
      </c>
      <c r="H229" s="43">
        <v>8422</v>
      </c>
      <c r="I229" s="44">
        <f t="shared" si="10"/>
        <v>1</v>
      </c>
      <c r="J229" s="45">
        <f t="shared" si="11"/>
        <v>8422</v>
      </c>
    </row>
    <row r="230" spans="2:10" x14ac:dyDescent="0.2">
      <c r="B230" s="40" t="s">
        <v>53</v>
      </c>
      <c r="C230" s="41" t="s">
        <v>387</v>
      </c>
      <c r="D230" s="41" t="s">
        <v>22</v>
      </c>
      <c r="E230" s="41" t="s">
        <v>442</v>
      </c>
      <c r="F230" s="42" t="s">
        <v>443</v>
      </c>
      <c r="G230" s="41" t="s">
        <v>25</v>
      </c>
      <c r="H230" s="43">
        <v>8661</v>
      </c>
      <c r="I230" s="44">
        <f t="shared" si="10"/>
        <v>1</v>
      </c>
      <c r="J230" s="45">
        <f t="shared" si="11"/>
        <v>8661</v>
      </c>
    </row>
    <row r="231" spans="2:10" x14ac:dyDescent="0.2">
      <c r="B231" s="40" t="s">
        <v>56</v>
      </c>
      <c r="C231" s="41" t="s">
        <v>387</v>
      </c>
      <c r="D231" s="41" t="s">
        <v>22</v>
      </c>
      <c r="E231" s="41" t="s">
        <v>444</v>
      </c>
      <c r="F231" s="42" t="s">
        <v>445</v>
      </c>
      <c r="G231" s="41" t="s">
        <v>25</v>
      </c>
      <c r="H231" s="43">
        <v>10020</v>
      </c>
      <c r="I231" s="44">
        <f t="shared" si="10"/>
        <v>1</v>
      </c>
      <c r="J231" s="45">
        <f t="shared" si="11"/>
        <v>10020</v>
      </c>
    </row>
    <row r="232" spans="2:10" x14ac:dyDescent="0.2">
      <c r="B232" s="40" t="s">
        <v>59</v>
      </c>
      <c r="C232" s="41" t="s">
        <v>387</v>
      </c>
      <c r="D232" s="41" t="s">
        <v>22</v>
      </c>
      <c r="E232" s="41" t="s">
        <v>446</v>
      </c>
      <c r="F232" s="42" t="s">
        <v>447</v>
      </c>
      <c r="G232" s="41" t="s">
        <v>25</v>
      </c>
      <c r="H232" s="43">
        <v>12179</v>
      </c>
      <c r="I232" s="44">
        <f t="shared" si="10"/>
        <v>1</v>
      </c>
      <c r="J232" s="45">
        <f t="shared" si="11"/>
        <v>12179</v>
      </c>
    </row>
    <row r="233" spans="2:10" x14ac:dyDescent="0.2">
      <c r="B233" s="40" t="s">
        <v>62</v>
      </c>
      <c r="C233" s="41" t="s">
        <v>387</v>
      </c>
      <c r="D233" s="41" t="s">
        <v>22</v>
      </c>
      <c r="E233" s="41" t="s">
        <v>448</v>
      </c>
      <c r="F233" s="42" t="s">
        <v>449</v>
      </c>
      <c r="G233" s="41" t="s">
        <v>25</v>
      </c>
      <c r="H233" s="43">
        <v>14511</v>
      </c>
      <c r="I233" s="44">
        <f t="shared" si="10"/>
        <v>1</v>
      </c>
      <c r="J233" s="45">
        <f t="shared" si="11"/>
        <v>14511</v>
      </c>
    </row>
    <row r="234" spans="2:10" x14ac:dyDescent="0.2">
      <c r="B234" s="40" t="s">
        <v>65</v>
      </c>
      <c r="C234" s="41" t="s">
        <v>387</v>
      </c>
      <c r="D234" s="41" t="s">
        <v>22</v>
      </c>
      <c r="E234" s="41" t="s">
        <v>450</v>
      </c>
      <c r="F234" s="42" t="s">
        <v>451</v>
      </c>
      <c r="G234" s="41" t="s">
        <v>25</v>
      </c>
      <c r="H234" s="43">
        <v>18038</v>
      </c>
      <c r="I234" s="44">
        <f t="shared" si="10"/>
        <v>1</v>
      </c>
      <c r="J234" s="45">
        <f t="shared" si="11"/>
        <v>18038</v>
      </c>
    </row>
    <row r="235" spans="2:10" x14ac:dyDescent="0.2">
      <c r="B235" s="40" t="s">
        <v>68</v>
      </c>
      <c r="C235" s="41" t="s">
        <v>387</v>
      </c>
      <c r="D235" s="41" t="s">
        <v>22</v>
      </c>
      <c r="E235" s="41" t="s">
        <v>452</v>
      </c>
      <c r="F235" s="42" t="s">
        <v>453</v>
      </c>
      <c r="G235" s="41" t="s">
        <v>25</v>
      </c>
      <c r="H235" s="43">
        <v>23336</v>
      </c>
      <c r="I235" s="44">
        <f t="shared" si="10"/>
        <v>1</v>
      </c>
      <c r="J235" s="45">
        <f t="shared" si="11"/>
        <v>23336</v>
      </c>
    </row>
    <row r="236" spans="2:10" x14ac:dyDescent="0.2">
      <c r="B236" s="40" t="s">
        <v>71</v>
      </c>
      <c r="C236" s="41" t="s">
        <v>387</v>
      </c>
      <c r="D236" s="41" t="s">
        <v>22</v>
      </c>
      <c r="E236" s="41" t="s">
        <v>454</v>
      </c>
      <c r="F236" s="42" t="s">
        <v>455</v>
      </c>
      <c r="G236" s="41" t="s">
        <v>25</v>
      </c>
      <c r="H236" s="43">
        <v>28829</v>
      </c>
      <c r="I236" s="44">
        <f t="shared" si="10"/>
        <v>1</v>
      </c>
      <c r="J236" s="45">
        <f t="shared" si="11"/>
        <v>28829</v>
      </c>
    </row>
    <row r="237" spans="2:10" x14ac:dyDescent="0.2">
      <c r="B237" s="40" t="s">
        <v>74</v>
      </c>
      <c r="C237" s="41" t="s">
        <v>387</v>
      </c>
      <c r="D237" s="41" t="s">
        <v>22</v>
      </c>
      <c r="E237" s="41" t="s">
        <v>456</v>
      </c>
      <c r="F237" s="42" t="s">
        <v>457</v>
      </c>
      <c r="G237" s="41" t="s">
        <v>25</v>
      </c>
      <c r="H237" s="43">
        <v>37748</v>
      </c>
      <c r="I237" s="44">
        <f t="shared" si="10"/>
        <v>1</v>
      </c>
      <c r="J237" s="45">
        <f t="shared" si="11"/>
        <v>37748</v>
      </c>
    </row>
    <row r="238" spans="2:10" x14ac:dyDescent="0.2">
      <c r="B238" s="40" t="s">
        <v>187</v>
      </c>
      <c r="C238" s="41" t="s">
        <v>387</v>
      </c>
      <c r="D238" s="41" t="s">
        <v>22</v>
      </c>
      <c r="E238" s="41" t="s">
        <v>458</v>
      </c>
      <c r="F238" s="42" t="s">
        <v>459</v>
      </c>
      <c r="G238" s="41" t="s">
        <v>25</v>
      </c>
      <c r="H238" s="43">
        <v>41194</v>
      </c>
      <c r="I238" s="44">
        <f t="shared" si="10"/>
        <v>1</v>
      </c>
      <c r="J238" s="45">
        <f t="shared" si="11"/>
        <v>41194</v>
      </c>
    </row>
    <row r="239" spans="2:10" x14ac:dyDescent="0.2">
      <c r="B239" s="40" t="s">
        <v>77</v>
      </c>
      <c r="C239" s="41" t="s">
        <v>387</v>
      </c>
      <c r="D239" s="41" t="s">
        <v>22</v>
      </c>
      <c r="E239" s="41" t="s">
        <v>460</v>
      </c>
      <c r="F239" s="42" t="s">
        <v>461</v>
      </c>
      <c r="G239" s="41" t="s">
        <v>25</v>
      </c>
      <c r="H239" s="43">
        <v>56003</v>
      </c>
      <c r="I239" s="44">
        <f t="shared" si="10"/>
        <v>1</v>
      </c>
      <c r="J239" s="45">
        <f t="shared" si="11"/>
        <v>56003</v>
      </c>
    </row>
    <row r="240" spans="2:10" ht="12" thickBot="1" x14ac:dyDescent="0.25">
      <c r="B240" s="46" t="s">
        <v>192</v>
      </c>
      <c r="C240" s="47" t="s">
        <v>387</v>
      </c>
      <c r="D240" s="47" t="s">
        <v>22</v>
      </c>
      <c r="E240" s="47" t="s">
        <v>462</v>
      </c>
      <c r="F240" s="48" t="s">
        <v>463</v>
      </c>
      <c r="G240" s="47" t="s">
        <v>25</v>
      </c>
      <c r="H240" s="49">
        <v>73695</v>
      </c>
      <c r="I240" s="50">
        <f t="shared" si="10"/>
        <v>1</v>
      </c>
      <c r="J240" s="51">
        <f t="shared" si="11"/>
        <v>73695</v>
      </c>
    </row>
    <row r="241" spans="2:10" x14ac:dyDescent="0.2">
      <c r="B241" s="52" t="s">
        <v>29</v>
      </c>
      <c r="C241" s="53" t="s">
        <v>387</v>
      </c>
      <c r="D241" s="53" t="s">
        <v>233</v>
      </c>
      <c r="E241" s="64" t="s">
        <v>464</v>
      </c>
      <c r="F241" s="54" t="s">
        <v>465</v>
      </c>
      <c r="G241" s="53" t="s">
        <v>25</v>
      </c>
      <c r="H241" s="55">
        <v>5877</v>
      </c>
      <c r="I241" s="56">
        <f t="shared" si="10"/>
        <v>1</v>
      </c>
      <c r="J241" s="57">
        <f t="shared" si="11"/>
        <v>5877</v>
      </c>
    </row>
    <row r="242" spans="2:10" x14ac:dyDescent="0.2">
      <c r="B242" s="40" t="s">
        <v>32</v>
      </c>
      <c r="C242" s="41" t="s">
        <v>387</v>
      </c>
      <c r="D242" s="41" t="s">
        <v>233</v>
      </c>
      <c r="E242" s="65" t="s">
        <v>466</v>
      </c>
      <c r="F242" s="42" t="s">
        <v>467</v>
      </c>
      <c r="G242" s="41" t="s">
        <v>25</v>
      </c>
      <c r="H242" s="43">
        <v>6335</v>
      </c>
      <c r="I242" s="44">
        <f t="shared" si="10"/>
        <v>1</v>
      </c>
      <c r="J242" s="45">
        <f t="shared" si="11"/>
        <v>6335</v>
      </c>
    </row>
    <row r="243" spans="2:10" x14ac:dyDescent="0.2">
      <c r="B243" s="40" t="s">
        <v>35</v>
      </c>
      <c r="C243" s="41" t="s">
        <v>387</v>
      </c>
      <c r="D243" s="41" t="s">
        <v>233</v>
      </c>
      <c r="E243" s="65" t="s">
        <v>468</v>
      </c>
      <c r="F243" s="42" t="s">
        <v>469</v>
      </c>
      <c r="G243" s="41" t="s">
        <v>25</v>
      </c>
      <c r="H243" s="43">
        <v>6739</v>
      </c>
      <c r="I243" s="44">
        <f t="shared" si="10"/>
        <v>1</v>
      </c>
      <c r="J243" s="45">
        <f t="shared" si="11"/>
        <v>6739</v>
      </c>
    </row>
    <row r="244" spans="2:10" x14ac:dyDescent="0.2">
      <c r="B244" s="40" t="s">
        <v>38</v>
      </c>
      <c r="C244" s="41" t="s">
        <v>387</v>
      </c>
      <c r="D244" s="41" t="s">
        <v>233</v>
      </c>
      <c r="E244" s="65" t="s">
        <v>470</v>
      </c>
      <c r="F244" s="42" t="s">
        <v>471</v>
      </c>
      <c r="G244" s="41" t="s">
        <v>25</v>
      </c>
      <c r="H244" s="43">
        <v>7230</v>
      </c>
      <c r="I244" s="44">
        <f t="shared" si="10"/>
        <v>1</v>
      </c>
      <c r="J244" s="45">
        <f t="shared" si="11"/>
        <v>7230</v>
      </c>
    </row>
    <row r="245" spans="2:10" x14ac:dyDescent="0.2">
      <c r="B245" s="40" t="s">
        <v>41</v>
      </c>
      <c r="C245" s="41" t="s">
        <v>387</v>
      </c>
      <c r="D245" s="41" t="s">
        <v>233</v>
      </c>
      <c r="E245" s="65" t="s">
        <v>472</v>
      </c>
      <c r="F245" s="42" t="s">
        <v>473</v>
      </c>
      <c r="G245" s="41" t="s">
        <v>25</v>
      </c>
      <c r="H245" s="43">
        <v>7427</v>
      </c>
      <c r="I245" s="44">
        <f t="shared" si="10"/>
        <v>1</v>
      </c>
      <c r="J245" s="45">
        <f t="shared" si="11"/>
        <v>7427</v>
      </c>
    </row>
    <row r="246" spans="2:10" x14ac:dyDescent="0.2">
      <c r="B246" s="40" t="s">
        <v>44</v>
      </c>
      <c r="C246" s="41" t="s">
        <v>387</v>
      </c>
      <c r="D246" s="41" t="s">
        <v>233</v>
      </c>
      <c r="E246" s="65" t="s">
        <v>474</v>
      </c>
      <c r="F246" s="42" t="s">
        <v>475</v>
      </c>
      <c r="G246" s="41" t="s">
        <v>25</v>
      </c>
      <c r="H246" s="43">
        <v>7720</v>
      </c>
      <c r="I246" s="44">
        <f t="shared" si="10"/>
        <v>1</v>
      </c>
      <c r="J246" s="45">
        <f t="shared" si="11"/>
        <v>7720</v>
      </c>
    </row>
    <row r="247" spans="2:10" x14ac:dyDescent="0.2">
      <c r="B247" s="40" t="s">
        <v>47</v>
      </c>
      <c r="C247" s="41" t="s">
        <v>387</v>
      </c>
      <c r="D247" s="41" t="s">
        <v>233</v>
      </c>
      <c r="E247" s="65" t="s">
        <v>476</v>
      </c>
      <c r="F247" s="42" t="s">
        <v>477</v>
      </c>
      <c r="G247" s="41" t="s">
        <v>25</v>
      </c>
      <c r="H247" s="43">
        <v>8678</v>
      </c>
      <c r="I247" s="44">
        <f t="shared" si="10"/>
        <v>1</v>
      </c>
      <c r="J247" s="45">
        <f t="shared" si="11"/>
        <v>8678</v>
      </c>
    </row>
    <row r="248" spans="2:10" x14ac:dyDescent="0.2">
      <c r="B248" s="40" t="s">
        <v>50</v>
      </c>
      <c r="C248" s="41" t="s">
        <v>387</v>
      </c>
      <c r="D248" s="41" t="s">
        <v>233</v>
      </c>
      <c r="E248" s="65" t="s">
        <v>478</v>
      </c>
      <c r="F248" s="42" t="s">
        <v>479</v>
      </c>
      <c r="G248" s="41" t="s">
        <v>25</v>
      </c>
      <c r="H248" s="43">
        <v>9475</v>
      </c>
      <c r="I248" s="44">
        <f t="shared" si="10"/>
        <v>1</v>
      </c>
      <c r="J248" s="45">
        <f t="shared" si="11"/>
        <v>9475</v>
      </c>
    </row>
    <row r="249" spans="2:10" x14ac:dyDescent="0.2">
      <c r="B249" s="40" t="s">
        <v>53</v>
      </c>
      <c r="C249" s="41" t="s">
        <v>387</v>
      </c>
      <c r="D249" s="41" t="s">
        <v>233</v>
      </c>
      <c r="E249" s="65" t="s">
        <v>480</v>
      </c>
      <c r="F249" s="42" t="s">
        <v>481</v>
      </c>
      <c r="G249" s="41" t="s">
        <v>25</v>
      </c>
      <c r="H249" s="43">
        <v>9572</v>
      </c>
      <c r="I249" s="44">
        <f t="shared" si="10"/>
        <v>1</v>
      </c>
      <c r="J249" s="45">
        <f t="shared" si="11"/>
        <v>9572</v>
      </c>
    </row>
    <row r="250" spans="2:10" x14ac:dyDescent="0.2">
      <c r="B250" s="40" t="s">
        <v>56</v>
      </c>
      <c r="C250" s="41" t="s">
        <v>387</v>
      </c>
      <c r="D250" s="41" t="s">
        <v>233</v>
      </c>
      <c r="E250" s="65" t="s">
        <v>482</v>
      </c>
      <c r="F250" s="42" t="s">
        <v>483</v>
      </c>
      <c r="G250" s="41" t="s">
        <v>25</v>
      </c>
      <c r="H250" s="43">
        <v>11846</v>
      </c>
      <c r="I250" s="44">
        <f t="shared" si="10"/>
        <v>1</v>
      </c>
      <c r="J250" s="45">
        <f t="shared" si="11"/>
        <v>11846</v>
      </c>
    </row>
    <row r="251" spans="2:10" x14ac:dyDescent="0.2">
      <c r="B251" s="40" t="s">
        <v>59</v>
      </c>
      <c r="C251" s="41" t="s">
        <v>387</v>
      </c>
      <c r="D251" s="41" t="s">
        <v>233</v>
      </c>
      <c r="E251" s="65" t="s">
        <v>484</v>
      </c>
      <c r="F251" s="42" t="s">
        <v>485</v>
      </c>
      <c r="G251" s="41" t="s">
        <v>25</v>
      </c>
      <c r="H251" s="43">
        <v>14839</v>
      </c>
      <c r="I251" s="44">
        <f t="shared" si="10"/>
        <v>1</v>
      </c>
      <c r="J251" s="45">
        <f t="shared" si="11"/>
        <v>14839</v>
      </c>
    </row>
    <row r="252" spans="2:10" x14ac:dyDescent="0.2">
      <c r="B252" s="40" t="s">
        <v>62</v>
      </c>
      <c r="C252" s="41" t="s">
        <v>387</v>
      </c>
      <c r="D252" s="41" t="s">
        <v>233</v>
      </c>
      <c r="E252" s="65" t="s">
        <v>486</v>
      </c>
      <c r="F252" s="42" t="s">
        <v>487</v>
      </c>
      <c r="G252" s="41" t="s">
        <v>25</v>
      </c>
      <c r="H252" s="43">
        <v>14839</v>
      </c>
      <c r="I252" s="44">
        <f t="shared" si="10"/>
        <v>1</v>
      </c>
      <c r="J252" s="45">
        <f t="shared" si="11"/>
        <v>14839</v>
      </c>
    </row>
    <row r="253" spans="2:10" x14ac:dyDescent="0.2">
      <c r="B253" s="40" t="s">
        <v>65</v>
      </c>
      <c r="C253" s="41" t="s">
        <v>387</v>
      </c>
      <c r="D253" s="41" t="s">
        <v>233</v>
      </c>
      <c r="E253" s="65" t="s">
        <v>488</v>
      </c>
      <c r="F253" s="42" t="s">
        <v>489</v>
      </c>
      <c r="G253" s="41" t="s">
        <v>25</v>
      </c>
      <c r="H253" s="43">
        <v>22968</v>
      </c>
      <c r="I253" s="44">
        <f t="shared" si="10"/>
        <v>1</v>
      </c>
      <c r="J253" s="45">
        <f t="shared" si="11"/>
        <v>22968</v>
      </c>
    </row>
    <row r="254" spans="2:10" x14ac:dyDescent="0.2">
      <c r="B254" s="40" t="s">
        <v>68</v>
      </c>
      <c r="C254" s="41" t="s">
        <v>387</v>
      </c>
      <c r="D254" s="41" t="s">
        <v>233</v>
      </c>
      <c r="E254" s="65" t="s">
        <v>490</v>
      </c>
      <c r="F254" s="42" t="s">
        <v>491</v>
      </c>
      <c r="G254" s="41" t="s">
        <v>25</v>
      </c>
      <c r="H254" s="43">
        <v>29275</v>
      </c>
      <c r="I254" s="44">
        <f t="shared" si="10"/>
        <v>1</v>
      </c>
      <c r="J254" s="45">
        <f t="shared" si="11"/>
        <v>29275</v>
      </c>
    </row>
    <row r="255" spans="2:10" x14ac:dyDescent="0.2">
      <c r="B255" s="40" t="s">
        <v>71</v>
      </c>
      <c r="C255" s="41" t="s">
        <v>387</v>
      </c>
      <c r="D255" s="41" t="s">
        <v>233</v>
      </c>
      <c r="E255" s="65" t="s">
        <v>492</v>
      </c>
      <c r="F255" s="42" t="s">
        <v>493</v>
      </c>
      <c r="G255" s="41" t="s">
        <v>25</v>
      </c>
      <c r="H255" s="43">
        <v>35349</v>
      </c>
      <c r="I255" s="44">
        <f t="shared" si="10"/>
        <v>1</v>
      </c>
      <c r="J255" s="45">
        <f t="shared" si="11"/>
        <v>35349</v>
      </c>
    </row>
    <row r="256" spans="2:10" x14ac:dyDescent="0.2">
      <c r="B256" s="40" t="s">
        <v>74</v>
      </c>
      <c r="C256" s="41" t="s">
        <v>387</v>
      </c>
      <c r="D256" s="41" t="s">
        <v>233</v>
      </c>
      <c r="E256" s="65" t="s">
        <v>494</v>
      </c>
      <c r="F256" s="42" t="s">
        <v>495</v>
      </c>
      <c r="G256" s="41" t="s">
        <v>25</v>
      </c>
      <c r="H256" s="43">
        <v>45617</v>
      </c>
      <c r="I256" s="44">
        <f t="shared" si="10"/>
        <v>1</v>
      </c>
      <c r="J256" s="45">
        <f t="shared" si="11"/>
        <v>45617</v>
      </c>
    </row>
    <row r="257" spans="2:10" x14ac:dyDescent="0.2">
      <c r="B257" s="40" t="s">
        <v>187</v>
      </c>
      <c r="C257" s="41" t="s">
        <v>387</v>
      </c>
      <c r="D257" s="41" t="s">
        <v>233</v>
      </c>
      <c r="E257" s="65" t="s">
        <v>496</v>
      </c>
      <c r="F257" s="42" t="s">
        <v>497</v>
      </c>
      <c r="G257" s="41" t="s">
        <v>25</v>
      </c>
      <c r="H257" s="43">
        <v>50797</v>
      </c>
      <c r="I257" s="44">
        <f t="shared" si="10"/>
        <v>1</v>
      </c>
      <c r="J257" s="45">
        <f t="shared" si="11"/>
        <v>50797</v>
      </c>
    </row>
    <row r="258" spans="2:10" x14ac:dyDescent="0.2">
      <c r="B258" s="40" t="s">
        <v>77</v>
      </c>
      <c r="C258" s="41" t="s">
        <v>387</v>
      </c>
      <c r="D258" s="41" t="s">
        <v>233</v>
      </c>
      <c r="E258" s="65" t="s">
        <v>498</v>
      </c>
      <c r="F258" s="42" t="s">
        <v>499</v>
      </c>
      <c r="G258" s="41" t="s">
        <v>25</v>
      </c>
      <c r="H258" s="43">
        <v>70392</v>
      </c>
      <c r="I258" s="44">
        <f t="shared" si="10"/>
        <v>1</v>
      </c>
      <c r="J258" s="45">
        <f t="shared" si="11"/>
        <v>70392</v>
      </c>
    </row>
    <row r="259" spans="2:10" ht="12" thickBot="1" x14ac:dyDescent="0.25">
      <c r="B259" s="46" t="s">
        <v>192</v>
      </c>
      <c r="C259" s="47" t="s">
        <v>387</v>
      </c>
      <c r="D259" s="47" t="s">
        <v>233</v>
      </c>
      <c r="E259" s="66" t="s">
        <v>500</v>
      </c>
      <c r="F259" s="48" t="s">
        <v>501</v>
      </c>
      <c r="G259" s="47" t="s">
        <v>25</v>
      </c>
      <c r="H259" s="49">
        <v>91482</v>
      </c>
      <c r="I259" s="50">
        <f t="shared" si="10"/>
        <v>1</v>
      </c>
      <c r="J259" s="51">
        <f t="shared" si="11"/>
        <v>91482</v>
      </c>
    </row>
    <row r="262" spans="2:10" ht="30" x14ac:dyDescent="0.4">
      <c r="B262" s="27" t="s">
        <v>6</v>
      </c>
      <c r="C262" s="27"/>
      <c r="D262" s="27"/>
      <c r="E262" s="27"/>
      <c r="F262" s="27"/>
      <c r="G262" s="27"/>
      <c r="H262" s="27"/>
      <c r="I262" s="27"/>
      <c r="J262" s="27"/>
    </row>
    <row r="263" spans="2:10" ht="12" thickBot="1" x14ac:dyDescent="0.25"/>
    <row r="264" spans="2:10" ht="12" thickBot="1" x14ac:dyDescent="0.25">
      <c r="B264" s="67" t="s">
        <v>11</v>
      </c>
      <c r="C264" s="68" t="s">
        <v>152</v>
      </c>
      <c r="D264" s="68" t="s">
        <v>13</v>
      </c>
      <c r="E264" s="69" t="s">
        <v>14</v>
      </c>
      <c r="F264" s="68" t="s">
        <v>15</v>
      </c>
      <c r="G264" s="68" t="s">
        <v>16</v>
      </c>
      <c r="H264" s="70" t="s">
        <v>17</v>
      </c>
      <c r="I264" s="71" t="s">
        <v>18</v>
      </c>
      <c r="J264" s="72" t="s">
        <v>19</v>
      </c>
    </row>
    <row r="265" spans="2:10" x14ac:dyDescent="0.2">
      <c r="B265" s="52" t="s">
        <v>502</v>
      </c>
      <c r="C265" s="53" t="s">
        <v>153</v>
      </c>
      <c r="D265" s="53" t="s">
        <v>21</v>
      </c>
      <c r="E265" s="53" t="s">
        <v>503</v>
      </c>
      <c r="F265" s="54" t="s">
        <v>504</v>
      </c>
      <c r="G265" s="53" t="s">
        <v>25</v>
      </c>
      <c r="H265" s="55">
        <v>4358</v>
      </c>
      <c r="I265" s="56">
        <f t="shared" ref="I265:I273" si="12">$E$21</f>
        <v>1</v>
      </c>
      <c r="J265" s="57">
        <f>H265*I265</f>
        <v>4358</v>
      </c>
    </row>
    <row r="266" spans="2:10" x14ac:dyDescent="0.2">
      <c r="B266" s="40" t="s">
        <v>505</v>
      </c>
      <c r="C266" s="41" t="s">
        <v>153</v>
      </c>
      <c r="D266" s="41" t="s">
        <v>21</v>
      </c>
      <c r="E266" s="41" t="s">
        <v>506</v>
      </c>
      <c r="F266" s="42" t="s">
        <v>507</v>
      </c>
      <c r="G266" s="41" t="s">
        <v>25</v>
      </c>
      <c r="H266" s="43">
        <v>4614</v>
      </c>
      <c r="I266" s="44">
        <f t="shared" si="12"/>
        <v>1</v>
      </c>
      <c r="J266" s="45">
        <f t="shared" ref="J266:J273" si="13">H266*I266</f>
        <v>4614</v>
      </c>
    </row>
    <row r="267" spans="2:10" x14ac:dyDescent="0.2">
      <c r="B267" s="40" t="s">
        <v>508</v>
      </c>
      <c r="C267" s="41" t="s">
        <v>153</v>
      </c>
      <c r="D267" s="41" t="s">
        <v>21</v>
      </c>
      <c r="E267" s="41" t="s">
        <v>509</v>
      </c>
      <c r="F267" s="42" t="s">
        <v>510</v>
      </c>
      <c r="G267" s="41" t="s">
        <v>25</v>
      </c>
      <c r="H267" s="43">
        <v>4901</v>
      </c>
      <c r="I267" s="44">
        <f t="shared" si="12"/>
        <v>1</v>
      </c>
      <c r="J267" s="45">
        <f t="shared" si="13"/>
        <v>4901</v>
      </c>
    </row>
    <row r="268" spans="2:10" x14ac:dyDescent="0.2">
      <c r="B268" s="40" t="s">
        <v>511</v>
      </c>
      <c r="C268" s="41" t="s">
        <v>153</v>
      </c>
      <c r="D268" s="41" t="s">
        <v>21</v>
      </c>
      <c r="E268" s="41" t="s">
        <v>512</v>
      </c>
      <c r="F268" s="42" t="s">
        <v>513</v>
      </c>
      <c r="G268" s="41" t="s">
        <v>25</v>
      </c>
      <c r="H268" s="43">
        <v>5806</v>
      </c>
      <c r="I268" s="44">
        <f t="shared" si="12"/>
        <v>1</v>
      </c>
      <c r="J268" s="45">
        <f t="shared" si="13"/>
        <v>5806</v>
      </c>
    </row>
    <row r="269" spans="2:10" x14ac:dyDescent="0.2">
      <c r="B269" s="40" t="s">
        <v>514</v>
      </c>
      <c r="C269" s="41" t="s">
        <v>153</v>
      </c>
      <c r="D269" s="41" t="s">
        <v>21</v>
      </c>
      <c r="E269" s="41" t="s">
        <v>515</v>
      </c>
      <c r="F269" s="42" t="s">
        <v>516</v>
      </c>
      <c r="G269" s="41" t="s">
        <v>25</v>
      </c>
      <c r="H269" s="43">
        <v>6376</v>
      </c>
      <c r="I269" s="44">
        <f t="shared" si="12"/>
        <v>1</v>
      </c>
      <c r="J269" s="45">
        <f t="shared" si="13"/>
        <v>6376</v>
      </c>
    </row>
    <row r="270" spans="2:10" x14ac:dyDescent="0.2">
      <c r="B270" s="40" t="s">
        <v>517</v>
      </c>
      <c r="C270" s="41" t="s">
        <v>153</v>
      </c>
      <c r="D270" s="41" t="s">
        <v>21</v>
      </c>
      <c r="E270" s="41" t="s">
        <v>518</v>
      </c>
      <c r="F270" s="42" t="s">
        <v>519</v>
      </c>
      <c r="G270" s="41" t="s">
        <v>25</v>
      </c>
      <c r="H270" s="43">
        <v>6831</v>
      </c>
      <c r="I270" s="44">
        <f t="shared" si="12"/>
        <v>1</v>
      </c>
      <c r="J270" s="45">
        <f t="shared" si="13"/>
        <v>6831</v>
      </c>
    </row>
    <row r="271" spans="2:10" x14ac:dyDescent="0.2">
      <c r="B271" s="40" t="s">
        <v>520</v>
      </c>
      <c r="C271" s="41" t="s">
        <v>153</v>
      </c>
      <c r="D271" s="41" t="s">
        <v>21</v>
      </c>
      <c r="E271" s="41" t="s">
        <v>521</v>
      </c>
      <c r="F271" s="42" t="s">
        <v>522</v>
      </c>
      <c r="G271" s="41" t="s">
        <v>25</v>
      </c>
      <c r="H271" s="43">
        <v>8023</v>
      </c>
      <c r="I271" s="44">
        <f t="shared" si="12"/>
        <v>1</v>
      </c>
      <c r="J271" s="45">
        <f t="shared" si="13"/>
        <v>8023</v>
      </c>
    </row>
    <row r="272" spans="2:10" x14ac:dyDescent="0.2">
      <c r="B272" s="40" t="s">
        <v>523</v>
      </c>
      <c r="C272" s="41" t="s">
        <v>153</v>
      </c>
      <c r="D272" s="41" t="s">
        <v>21</v>
      </c>
      <c r="E272" s="41" t="s">
        <v>524</v>
      </c>
      <c r="F272" s="42" t="s">
        <v>525</v>
      </c>
      <c r="G272" s="41" t="s">
        <v>25</v>
      </c>
      <c r="H272" s="43">
        <v>9332</v>
      </c>
      <c r="I272" s="44">
        <f t="shared" si="12"/>
        <v>1</v>
      </c>
      <c r="J272" s="45">
        <f t="shared" si="13"/>
        <v>9332</v>
      </c>
    </row>
    <row r="273" spans="2:10" ht="12" thickBot="1" x14ac:dyDescent="0.25">
      <c r="B273" s="46" t="s">
        <v>526</v>
      </c>
      <c r="C273" s="47" t="s">
        <v>153</v>
      </c>
      <c r="D273" s="47" t="s">
        <v>21</v>
      </c>
      <c r="E273" s="47" t="s">
        <v>527</v>
      </c>
      <c r="F273" s="48" t="s">
        <v>528</v>
      </c>
      <c r="G273" s="47" t="s">
        <v>25</v>
      </c>
      <c r="H273" s="49">
        <v>11643</v>
      </c>
      <c r="I273" s="50">
        <f t="shared" si="12"/>
        <v>1</v>
      </c>
      <c r="J273" s="51">
        <f t="shared" si="13"/>
        <v>11643</v>
      </c>
    </row>
    <row r="274" spans="2:10" x14ac:dyDescent="0.2">
      <c r="E274" s="1"/>
      <c r="H274" s="73"/>
      <c r="I274" s="74"/>
      <c r="J274" s="73"/>
    </row>
    <row r="275" spans="2:10" x14ac:dyDescent="0.2">
      <c r="E275" s="1"/>
      <c r="H275" s="73"/>
      <c r="I275" s="74"/>
      <c r="J275" s="73"/>
    </row>
    <row r="276" spans="2:10" ht="30" x14ac:dyDescent="0.4">
      <c r="B276" s="27" t="s">
        <v>7</v>
      </c>
      <c r="C276" s="27"/>
      <c r="D276" s="27"/>
      <c r="E276" s="27"/>
      <c r="F276" s="27"/>
      <c r="G276" s="27"/>
      <c r="H276" s="27"/>
      <c r="I276" s="27"/>
      <c r="J276" s="27"/>
    </row>
    <row r="277" spans="2:10" ht="12" thickBot="1" x14ac:dyDescent="0.25"/>
    <row r="278" spans="2:10" ht="12" thickBot="1" x14ac:dyDescent="0.25">
      <c r="B278" s="28" t="s">
        <v>11</v>
      </c>
      <c r="C278" s="29" t="s">
        <v>152</v>
      </c>
      <c r="D278" s="29" t="s">
        <v>13</v>
      </c>
      <c r="E278" s="30" t="s">
        <v>14</v>
      </c>
      <c r="F278" s="29" t="s">
        <v>15</v>
      </c>
      <c r="G278" s="29" t="s">
        <v>16</v>
      </c>
      <c r="H278" s="31" t="s">
        <v>17</v>
      </c>
      <c r="I278" s="32" t="s">
        <v>18</v>
      </c>
      <c r="J278" s="33" t="s">
        <v>19</v>
      </c>
    </row>
    <row r="279" spans="2:10" x14ac:dyDescent="0.2">
      <c r="B279" s="34" t="s">
        <v>502</v>
      </c>
      <c r="C279" s="35" t="s">
        <v>272</v>
      </c>
      <c r="D279" s="35" t="s">
        <v>21</v>
      </c>
      <c r="E279" s="35" t="s">
        <v>529</v>
      </c>
      <c r="F279" s="36" t="s">
        <v>530</v>
      </c>
      <c r="G279" s="35" t="s">
        <v>25</v>
      </c>
      <c r="H279" s="37">
        <v>4745</v>
      </c>
      <c r="I279" s="38">
        <f t="shared" ref="I279:I296" si="14">$E$21</f>
        <v>1</v>
      </c>
      <c r="J279" s="39">
        <f>H279*I279</f>
        <v>4745</v>
      </c>
    </row>
    <row r="280" spans="2:10" x14ac:dyDescent="0.2">
      <c r="B280" s="40" t="s">
        <v>505</v>
      </c>
      <c r="C280" s="41" t="s">
        <v>272</v>
      </c>
      <c r="D280" s="41" t="s">
        <v>21</v>
      </c>
      <c r="E280" s="41" t="s">
        <v>531</v>
      </c>
      <c r="F280" s="42" t="s">
        <v>532</v>
      </c>
      <c r="G280" s="41" t="s">
        <v>25</v>
      </c>
      <c r="H280" s="43">
        <v>5321</v>
      </c>
      <c r="I280" s="44">
        <f t="shared" si="14"/>
        <v>1</v>
      </c>
      <c r="J280" s="45">
        <f t="shared" ref="J280:J296" si="15">H280*I280</f>
        <v>5321</v>
      </c>
    </row>
    <row r="281" spans="2:10" x14ac:dyDescent="0.2">
      <c r="B281" s="40" t="s">
        <v>508</v>
      </c>
      <c r="C281" s="41" t="s">
        <v>272</v>
      </c>
      <c r="D281" s="41" t="s">
        <v>21</v>
      </c>
      <c r="E281" s="41" t="s">
        <v>533</v>
      </c>
      <c r="F281" s="42" t="s">
        <v>534</v>
      </c>
      <c r="G281" s="41" t="s">
        <v>25</v>
      </c>
      <c r="H281" s="43">
        <v>5964</v>
      </c>
      <c r="I281" s="44">
        <f t="shared" si="14"/>
        <v>1</v>
      </c>
      <c r="J281" s="45">
        <f t="shared" si="15"/>
        <v>5964</v>
      </c>
    </row>
    <row r="282" spans="2:10" x14ac:dyDescent="0.2">
      <c r="B282" s="40" t="s">
        <v>511</v>
      </c>
      <c r="C282" s="41" t="s">
        <v>272</v>
      </c>
      <c r="D282" s="41" t="s">
        <v>21</v>
      </c>
      <c r="E282" s="41" t="s">
        <v>535</v>
      </c>
      <c r="F282" s="42" t="s">
        <v>536</v>
      </c>
      <c r="G282" s="41" t="s">
        <v>25</v>
      </c>
      <c r="H282" s="43">
        <v>7265</v>
      </c>
      <c r="I282" s="44">
        <f t="shared" si="14"/>
        <v>1</v>
      </c>
      <c r="J282" s="45">
        <f t="shared" si="15"/>
        <v>7265</v>
      </c>
    </row>
    <row r="283" spans="2:10" x14ac:dyDescent="0.2">
      <c r="B283" s="40" t="s">
        <v>514</v>
      </c>
      <c r="C283" s="41" t="s">
        <v>272</v>
      </c>
      <c r="D283" s="41" t="s">
        <v>21</v>
      </c>
      <c r="E283" s="41" t="s">
        <v>537</v>
      </c>
      <c r="F283" s="42" t="s">
        <v>538</v>
      </c>
      <c r="G283" s="41" t="s">
        <v>25</v>
      </c>
      <c r="H283" s="43">
        <v>9416</v>
      </c>
      <c r="I283" s="44">
        <f t="shared" si="14"/>
        <v>1</v>
      </c>
      <c r="J283" s="45">
        <f t="shared" si="15"/>
        <v>9416</v>
      </c>
    </row>
    <row r="284" spans="2:10" x14ac:dyDescent="0.2">
      <c r="B284" s="40" t="s">
        <v>517</v>
      </c>
      <c r="C284" s="41" t="s">
        <v>272</v>
      </c>
      <c r="D284" s="41" t="s">
        <v>21</v>
      </c>
      <c r="E284" s="41" t="s">
        <v>539</v>
      </c>
      <c r="F284" s="42" t="s">
        <v>540</v>
      </c>
      <c r="G284" s="41" t="s">
        <v>25</v>
      </c>
      <c r="H284" s="43">
        <v>10636</v>
      </c>
      <c r="I284" s="44">
        <f t="shared" si="14"/>
        <v>1</v>
      </c>
      <c r="J284" s="45">
        <f t="shared" si="15"/>
        <v>10636</v>
      </c>
    </row>
    <row r="285" spans="2:10" x14ac:dyDescent="0.2">
      <c r="B285" s="40" t="s">
        <v>520</v>
      </c>
      <c r="C285" s="41" t="s">
        <v>272</v>
      </c>
      <c r="D285" s="41" t="s">
        <v>21</v>
      </c>
      <c r="E285" s="41" t="s">
        <v>541</v>
      </c>
      <c r="F285" s="42" t="s">
        <v>542</v>
      </c>
      <c r="G285" s="41" t="s">
        <v>25</v>
      </c>
      <c r="H285" s="43">
        <v>12639</v>
      </c>
      <c r="I285" s="44">
        <f t="shared" si="14"/>
        <v>1</v>
      </c>
      <c r="J285" s="45">
        <f t="shared" si="15"/>
        <v>12639</v>
      </c>
    </row>
    <row r="286" spans="2:10" x14ac:dyDescent="0.2">
      <c r="B286" s="40" t="s">
        <v>523</v>
      </c>
      <c r="C286" s="41" t="s">
        <v>272</v>
      </c>
      <c r="D286" s="41" t="s">
        <v>21</v>
      </c>
      <c r="E286" s="41" t="s">
        <v>543</v>
      </c>
      <c r="F286" s="42" t="s">
        <v>544</v>
      </c>
      <c r="G286" s="41" t="s">
        <v>25</v>
      </c>
      <c r="H286" s="43">
        <v>15207</v>
      </c>
      <c r="I286" s="44">
        <f t="shared" si="14"/>
        <v>1</v>
      </c>
      <c r="J286" s="45">
        <f t="shared" si="15"/>
        <v>15207</v>
      </c>
    </row>
    <row r="287" spans="2:10" ht="12" thickBot="1" x14ac:dyDescent="0.25">
      <c r="B287" s="46" t="s">
        <v>526</v>
      </c>
      <c r="C287" s="47" t="s">
        <v>272</v>
      </c>
      <c r="D287" s="47" t="s">
        <v>21</v>
      </c>
      <c r="E287" s="47" t="s">
        <v>545</v>
      </c>
      <c r="F287" s="48" t="s">
        <v>546</v>
      </c>
      <c r="G287" s="47" t="s">
        <v>25</v>
      </c>
      <c r="H287" s="49">
        <v>19575</v>
      </c>
      <c r="I287" s="50">
        <f t="shared" si="14"/>
        <v>1</v>
      </c>
      <c r="J287" s="51">
        <f t="shared" si="15"/>
        <v>19575</v>
      </c>
    </row>
    <row r="288" spans="2:10" x14ac:dyDescent="0.2">
      <c r="B288" s="52" t="s">
        <v>502</v>
      </c>
      <c r="C288" s="53" t="s">
        <v>387</v>
      </c>
      <c r="D288" s="53" t="s">
        <v>21</v>
      </c>
      <c r="E288" s="53" t="s">
        <v>547</v>
      </c>
      <c r="F288" s="54" t="s">
        <v>548</v>
      </c>
      <c r="G288" s="53" t="s">
        <v>25</v>
      </c>
      <c r="H288" s="55">
        <v>5225</v>
      </c>
      <c r="I288" s="56">
        <f t="shared" si="14"/>
        <v>1</v>
      </c>
      <c r="J288" s="57">
        <f t="shared" si="15"/>
        <v>5225</v>
      </c>
    </row>
    <row r="289" spans="2:10" x14ac:dyDescent="0.2">
      <c r="B289" s="40" t="s">
        <v>505</v>
      </c>
      <c r="C289" s="41" t="s">
        <v>387</v>
      </c>
      <c r="D289" s="41" t="s">
        <v>21</v>
      </c>
      <c r="E289" s="41" t="s">
        <v>549</v>
      </c>
      <c r="F289" s="42" t="s">
        <v>550</v>
      </c>
      <c r="G289" s="41" t="s">
        <v>25</v>
      </c>
      <c r="H289" s="43">
        <v>5994</v>
      </c>
      <c r="I289" s="44">
        <f t="shared" si="14"/>
        <v>1</v>
      </c>
      <c r="J289" s="45">
        <f t="shared" si="15"/>
        <v>5994</v>
      </c>
    </row>
    <row r="290" spans="2:10" x14ac:dyDescent="0.2">
      <c r="B290" s="40" t="s">
        <v>508</v>
      </c>
      <c r="C290" s="41" t="s">
        <v>387</v>
      </c>
      <c r="D290" s="41" t="s">
        <v>21</v>
      </c>
      <c r="E290" s="41" t="s">
        <v>551</v>
      </c>
      <c r="F290" s="42" t="s">
        <v>552</v>
      </c>
      <c r="G290" s="41" t="s">
        <v>25</v>
      </c>
      <c r="H290" s="43">
        <v>6848</v>
      </c>
      <c r="I290" s="44">
        <f t="shared" si="14"/>
        <v>1</v>
      </c>
      <c r="J290" s="45">
        <f t="shared" si="15"/>
        <v>6848</v>
      </c>
    </row>
    <row r="291" spans="2:10" x14ac:dyDescent="0.2">
      <c r="B291" s="40" t="s">
        <v>511</v>
      </c>
      <c r="C291" s="41" t="s">
        <v>387</v>
      </c>
      <c r="D291" s="41" t="s">
        <v>21</v>
      </c>
      <c r="E291" s="41" t="s">
        <v>553</v>
      </c>
      <c r="F291" s="42" t="s">
        <v>554</v>
      </c>
      <c r="G291" s="41" t="s">
        <v>25</v>
      </c>
      <c r="H291" s="43">
        <v>8378</v>
      </c>
      <c r="I291" s="44">
        <f t="shared" si="14"/>
        <v>1</v>
      </c>
      <c r="J291" s="45">
        <f t="shared" si="15"/>
        <v>8378</v>
      </c>
    </row>
    <row r="292" spans="2:10" x14ac:dyDescent="0.2">
      <c r="B292" s="40" t="s">
        <v>514</v>
      </c>
      <c r="C292" s="41" t="s">
        <v>387</v>
      </c>
      <c r="D292" s="41" t="s">
        <v>21</v>
      </c>
      <c r="E292" s="41" t="s">
        <v>555</v>
      </c>
      <c r="F292" s="42" t="s">
        <v>556</v>
      </c>
      <c r="G292" s="41" t="s">
        <v>25</v>
      </c>
      <c r="H292" s="43">
        <v>10057</v>
      </c>
      <c r="I292" s="44">
        <f t="shared" si="14"/>
        <v>1</v>
      </c>
      <c r="J292" s="45">
        <f t="shared" si="15"/>
        <v>10057</v>
      </c>
    </row>
    <row r="293" spans="2:10" x14ac:dyDescent="0.2">
      <c r="B293" s="40" t="s">
        <v>517</v>
      </c>
      <c r="C293" s="41" t="s">
        <v>387</v>
      </c>
      <c r="D293" s="41" t="s">
        <v>21</v>
      </c>
      <c r="E293" s="41" t="s">
        <v>557</v>
      </c>
      <c r="F293" s="42" t="s">
        <v>558</v>
      </c>
      <c r="G293" s="41" t="s">
        <v>25</v>
      </c>
      <c r="H293" s="43">
        <v>11476</v>
      </c>
      <c r="I293" s="44">
        <f t="shared" si="14"/>
        <v>1</v>
      </c>
      <c r="J293" s="45">
        <f t="shared" si="15"/>
        <v>11476</v>
      </c>
    </row>
    <row r="294" spans="2:10" x14ac:dyDescent="0.2">
      <c r="B294" s="40" t="s">
        <v>520</v>
      </c>
      <c r="C294" s="41" t="s">
        <v>387</v>
      </c>
      <c r="D294" s="41" t="s">
        <v>21</v>
      </c>
      <c r="E294" s="41" t="s">
        <v>559</v>
      </c>
      <c r="F294" s="42" t="s">
        <v>560</v>
      </c>
      <c r="G294" s="41" t="s">
        <v>25</v>
      </c>
      <c r="H294" s="43">
        <v>13714</v>
      </c>
      <c r="I294" s="44">
        <f t="shared" si="14"/>
        <v>1</v>
      </c>
      <c r="J294" s="45">
        <f t="shared" si="15"/>
        <v>13714</v>
      </c>
    </row>
    <row r="295" spans="2:10" x14ac:dyDescent="0.2">
      <c r="B295" s="40" t="s">
        <v>523</v>
      </c>
      <c r="C295" s="41" t="s">
        <v>387</v>
      </c>
      <c r="D295" s="41" t="s">
        <v>21</v>
      </c>
      <c r="E295" s="41" t="s">
        <v>561</v>
      </c>
      <c r="F295" s="42" t="s">
        <v>562</v>
      </c>
      <c r="G295" s="41" t="s">
        <v>25</v>
      </c>
      <c r="H295" s="43">
        <v>16612</v>
      </c>
      <c r="I295" s="44">
        <f t="shared" si="14"/>
        <v>1</v>
      </c>
      <c r="J295" s="45">
        <f t="shared" si="15"/>
        <v>16612</v>
      </c>
    </row>
    <row r="296" spans="2:10" ht="12" thickBot="1" x14ac:dyDescent="0.25">
      <c r="B296" s="46" t="s">
        <v>526</v>
      </c>
      <c r="C296" s="47" t="s">
        <v>387</v>
      </c>
      <c r="D296" s="47" t="s">
        <v>21</v>
      </c>
      <c r="E296" s="47" t="s">
        <v>563</v>
      </c>
      <c r="F296" s="48" t="s">
        <v>564</v>
      </c>
      <c r="G296" s="47" t="s">
        <v>25</v>
      </c>
      <c r="H296" s="49">
        <v>21734</v>
      </c>
      <c r="I296" s="50">
        <f t="shared" si="14"/>
        <v>1</v>
      </c>
      <c r="J296" s="51">
        <f t="shared" si="15"/>
        <v>21734</v>
      </c>
    </row>
    <row r="299" spans="2:10" ht="30" x14ac:dyDescent="0.4">
      <c r="B299" s="27" t="s">
        <v>8</v>
      </c>
      <c r="C299" s="27"/>
      <c r="D299" s="27"/>
      <c r="E299" s="27"/>
      <c r="F299" s="27"/>
      <c r="G299" s="27"/>
      <c r="H299" s="27"/>
      <c r="I299" s="27"/>
      <c r="J299" s="27"/>
    </row>
    <row r="300" spans="2:10" ht="12" thickBot="1" x14ac:dyDescent="0.25"/>
    <row r="301" spans="2:10" ht="12" thickBot="1" x14ac:dyDescent="0.25">
      <c r="B301" s="75" t="s">
        <v>11</v>
      </c>
      <c r="C301" s="76" t="s">
        <v>152</v>
      </c>
      <c r="D301" s="76" t="s">
        <v>565</v>
      </c>
      <c r="E301" s="77" t="s">
        <v>14</v>
      </c>
      <c r="F301" s="76" t="s">
        <v>15</v>
      </c>
      <c r="G301" s="76" t="s">
        <v>16</v>
      </c>
      <c r="H301" s="78" t="s">
        <v>17</v>
      </c>
      <c r="I301" s="79" t="s">
        <v>18</v>
      </c>
      <c r="J301" s="80" t="s">
        <v>19</v>
      </c>
    </row>
    <row r="302" spans="2:10" x14ac:dyDescent="0.2">
      <c r="B302" s="81" t="s">
        <v>20</v>
      </c>
      <c r="C302" s="82" t="s">
        <v>566</v>
      </c>
      <c r="D302" s="82" t="s">
        <v>567</v>
      </c>
      <c r="E302" s="82" t="s">
        <v>568</v>
      </c>
      <c r="F302" s="83" t="s">
        <v>569</v>
      </c>
      <c r="G302" s="82" t="s">
        <v>25</v>
      </c>
      <c r="H302" s="84">
        <v>401</v>
      </c>
      <c r="I302" s="85">
        <f t="shared" ref="I302:I328" si="16">$E$21</f>
        <v>1</v>
      </c>
      <c r="J302" s="86">
        <f>H302*I302</f>
        <v>401</v>
      </c>
    </row>
    <row r="303" spans="2:10" x14ac:dyDescent="0.2">
      <c r="B303" s="87" t="s">
        <v>26</v>
      </c>
      <c r="C303" s="1" t="s">
        <v>566</v>
      </c>
      <c r="D303" s="1" t="s">
        <v>567</v>
      </c>
      <c r="E303" s="1" t="s">
        <v>570</v>
      </c>
      <c r="F303" s="2" t="s">
        <v>571</v>
      </c>
      <c r="G303" s="1" t="s">
        <v>25</v>
      </c>
      <c r="H303" s="73">
        <v>477</v>
      </c>
      <c r="I303" s="74">
        <f t="shared" si="16"/>
        <v>1</v>
      </c>
      <c r="J303" s="88">
        <f t="shared" ref="J303:J311" si="17">H303*I303</f>
        <v>477</v>
      </c>
    </row>
    <row r="304" spans="2:10" x14ac:dyDescent="0.2">
      <c r="B304" s="87" t="s">
        <v>29</v>
      </c>
      <c r="C304" s="1" t="s">
        <v>566</v>
      </c>
      <c r="D304" s="1" t="s">
        <v>567</v>
      </c>
      <c r="E304" s="1" t="s">
        <v>572</v>
      </c>
      <c r="F304" s="2" t="s">
        <v>573</v>
      </c>
      <c r="G304" s="1" t="s">
        <v>25</v>
      </c>
      <c r="H304" s="73">
        <v>550</v>
      </c>
      <c r="I304" s="74">
        <f t="shared" si="16"/>
        <v>1</v>
      </c>
      <c r="J304" s="88">
        <f t="shared" si="17"/>
        <v>550</v>
      </c>
    </row>
    <row r="305" spans="2:10" x14ac:dyDescent="0.2">
      <c r="B305" s="87" t="s">
        <v>32</v>
      </c>
      <c r="C305" s="1" t="s">
        <v>566</v>
      </c>
      <c r="D305" s="1" t="s">
        <v>567</v>
      </c>
      <c r="E305" s="1" t="s">
        <v>574</v>
      </c>
      <c r="F305" s="2" t="s">
        <v>575</v>
      </c>
      <c r="G305" s="1" t="s">
        <v>25</v>
      </c>
      <c r="H305" s="73">
        <v>819</v>
      </c>
      <c r="I305" s="74">
        <f t="shared" si="16"/>
        <v>1</v>
      </c>
      <c r="J305" s="88">
        <f t="shared" si="17"/>
        <v>819</v>
      </c>
    </row>
    <row r="306" spans="2:10" x14ac:dyDescent="0.2">
      <c r="B306" s="87" t="s">
        <v>35</v>
      </c>
      <c r="C306" s="1" t="s">
        <v>566</v>
      </c>
      <c r="D306" s="1" t="s">
        <v>567</v>
      </c>
      <c r="E306" s="1" t="s">
        <v>576</v>
      </c>
      <c r="F306" s="2" t="s">
        <v>577</v>
      </c>
      <c r="G306" s="1" t="s">
        <v>25</v>
      </c>
      <c r="H306" s="73">
        <v>819</v>
      </c>
      <c r="I306" s="74">
        <f t="shared" si="16"/>
        <v>1</v>
      </c>
      <c r="J306" s="88">
        <f t="shared" si="17"/>
        <v>819</v>
      </c>
    </row>
    <row r="307" spans="2:10" x14ac:dyDescent="0.2">
      <c r="B307" s="87" t="s">
        <v>38</v>
      </c>
      <c r="C307" s="1" t="s">
        <v>566</v>
      </c>
      <c r="D307" s="1" t="s">
        <v>567</v>
      </c>
      <c r="E307" s="1" t="s">
        <v>578</v>
      </c>
      <c r="F307" s="2" t="s">
        <v>579</v>
      </c>
      <c r="G307" s="1" t="s">
        <v>25</v>
      </c>
      <c r="H307" s="73">
        <v>1614</v>
      </c>
      <c r="I307" s="74">
        <f t="shared" si="16"/>
        <v>1</v>
      </c>
      <c r="J307" s="88">
        <f t="shared" si="17"/>
        <v>1614</v>
      </c>
    </row>
    <row r="308" spans="2:10" x14ac:dyDescent="0.2">
      <c r="B308" s="87" t="s">
        <v>44</v>
      </c>
      <c r="C308" s="1" t="s">
        <v>566</v>
      </c>
      <c r="D308" s="1" t="s">
        <v>567</v>
      </c>
      <c r="E308" s="1" t="s">
        <v>580</v>
      </c>
      <c r="F308" s="2" t="s">
        <v>581</v>
      </c>
      <c r="G308" s="1" t="s">
        <v>25</v>
      </c>
      <c r="H308" s="73">
        <v>2517</v>
      </c>
      <c r="I308" s="74">
        <f t="shared" si="16"/>
        <v>1</v>
      </c>
      <c r="J308" s="88">
        <f t="shared" si="17"/>
        <v>2517</v>
      </c>
    </row>
    <row r="309" spans="2:10" x14ac:dyDescent="0.2">
      <c r="B309" s="87" t="s">
        <v>47</v>
      </c>
      <c r="C309" s="1" t="s">
        <v>566</v>
      </c>
      <c r="D309" s="1" t="s">
        <v>567</v>
      </c>
      <c r="E309" s="1" t="s">
        <v>582</v>
      </c>
      <c r="F309" s="2" t="s">
        <v>583</v>
      </c>
      <c r="G309" s="1" t="s">
        <v>25</v>
      </c>
      <c r="H309" s="73">
        <v>2611</v>
      </c>
      <c r="I309" s="74">
        <f t="shared" si="16"/>
        <v>1</v>
      </c>
      <c r="J309" s="88">
        <f t="shared" si="17"/>
        <v>2611</v>
      </c>
    </row>
    <row r="310" spans="2:10" x14ac:dyDescent="0.2">
      <c r="B310" s="87" t="s">
        <v>50</v>
      </c>
      <c r="C310" s="1" t="s">
        <v>566</v>
      </c>
      <c r="D310" s="1" t="s">
        <v>567</v>
      </c>
      <c r="E310" s="1" t="s">
        <v>584</v>
      </c>
      <c r="F310" s="2" t="s">
        <v>585</v>
      </c>
      <c r="G310" s="1" t="s">
        <v>25</v>
      </c>
      <c r="H310" s="73">
        <v>4584</v>
      </c>
      <c r="I310" s="74">
        <f t="shared" si="16"/>
        <v>1</v>
      </c>
      <c r="J310" s="88">
        <f t="shared" si="17"/>
        <v>4584</v>
      </c>
    </row>
    <row r="311" spans="2:10" ht="12" thickBot="1" x14ac:dyDescent="0.25">
      <c r="B311" s="89" t="s">
        <v>56</v>
      </c>
      <c r="C311" s="90" t="s">
        <v>566</v>
      </c>
      <c r="D311" s="90" t="s">
        <v>567</v>
      </c>
      <c r="E311" s="90" t="s">
        <v>586</v>
      </c>
      <c r="F311" s="91" t="s">
        <v>587</v>
      </c>
      <c r="G311" s="90" t="s">
        <v>25</v>
      </c>
      <c r="H311" s="92">
        <v>6576</v>
      </c>
      <c r="I311" s="93">
        <f t="shared" si="16"/>
        <v>1</v>
      </c>
      <c r="J311" s="94">
        <f t="shared" si="17"/>
        <v>6576</v>
      </c>
    </row>
    <row r="312" spans="2:10" x14ac:dyDescent="0.2">
      <c r="B312" s="87" t="s">
        <v>20</v>
      </c>
      <c r="C312" s="1" t="s">
        <v>566</v>
      </c>
      <c r="D312" s="1" t="s">
        <v>567</v>
      </c>
      <c r="E312" s="1" t="s">
        <v>588</v>
      </c>
      <c r="F312" s="2" t="s">
        <v>589</v>
      </c>
      <c r="G312" s="1" t="s">
        <v>25</v>
      </c>
      <c r="H312" s="73">
        <v>360</v>
      </c>
      <c r="I312" s="74">
        <f t="shared" si="16"/>
        <v>1</v>
      </c>
      <c r="J312" s="88">
        <f>H312*I312</f>
        <v>360</v>
      </c>
    </row>
    <row r="313" spans="2:10" x14ac:dyDescent="0.2">
      <c r="B313" s="87" t="s">
        <v>26</v>
      </c>
      <c r="C313" s="1" t="s">
        <v>566</v>
      </c>
      <c r="D313" s="1" t="s">
        <v>567</v>
      </c>
      <c r="E313" s="1" t="s">
        <v>590</v>
      </c>
      <c r="F313" s="2" t="s">
        <v>591</v>
      </c>
      <c r="G313" s="1" t="s">
        <v>25</v>
      </c>
      <c r="H313" s="73">
        <v>413</v>
      </c>
      <c r="I313" s="74">
        <f t="shared" si="16"/>
        <v>1</v>
      </c>
      <c r="J313" s="88">
        <f t="shared" ref="J313:J317" si="18">H313*I313</f>
        <v>413</v>
      </c>
    </row>
    <row r="314" spans="2:10" x14ac:dyDescent="0.2">
      <c r="B314" s="87" t="s">
        <v>29</v>
      </c>
      <c r="C314" s="1" t="s">
        <v>566</v>
      </c>
      <c r="D314" s="1" t="s">
        <v>567</v>
      </c>
      <c r="E314" s="1" t="s">
        <v>592</v>
      </c>
      <c r="F314" s="2" t="s">
        <v>593</v>
      </c>
      <c r="G314" s="1" t="s">
        <v>25</v>
      </c>
      <c r="H314" s="73">
        <v>445</v>
      </c>
      <c r="I314" s="74">
        <f t="shared" si="16"/>
        <v>1</v>
      </c>
      <c r="J314" s="88">
        <f t="shared" si="18"/>
        <v>445</v>
      </c>
    </row>
    <row r="315" spans="2:10" x14ac:dyDescent="0.2">
      <c r="B315" s="87" t="s">
        <v>32</v>
      </c>
      <c r="C315" s="1" t="s">
        <v>566</v>
      </c>
      <c r="D315" s="1" t="s">
        <v>567</v>
      </c>
      <c r="E315" s="1" t="s">
        <v>594</v>
      </c>
      <c r="F315" s="2" t="s">
        <v>595</v>
      </c>
      <c r="G315" s="1" t="s">
        <v>25</v>
      </c>
      <c r="H315" s="73">
        <v>548</v>
      </c>
      <c r="I315" s="74">
        <f t="shared" si="16"/>
        <v>1</v>
      </c>
      <c r="J315" s="88">
        <f t="shared" si="18"/>
        <v>548</v>
      </c>
    </row>
    <row r="316" spans="2:10" x14ac:dyDescent="0.2">
      <c r="B316" s="87" t="s">
        <v>35</v>
      </c>
      <c r="C316" s="1" t="s">
        <v>566</v>
      </c>
      <c r="D316" s="1" t="s">
        <v>567</v>
      </c>
      <c r="E316" s="1" t="s">
        <v>596</v>
      </c>
      <c r="F316" s="2" t="s">
        <v>597</v>
      </c>
      <c r="G316" s="1" t="s">
        <v>25</v>
      </c>
      <c r="H316" s="73">
        <v>700</v>
      </c>
      <c r="I316" s="74">
        <f t="shared" si="16"/>
        <v>1</v>
      </c>
      <c r="J316" s="88">
        <f t="shared" si="18"/>
        <v>700</v>
      </c>
    </row>
    <row r="317" spans="2:10" ht="12" thickBot="1" x14ac:dyDescent="0.25">
      <c r="B317" s="87" t="s">
        <v>38</v>
      </c>
      <c r="C317" s="1" t="s">
        <v>566</v>
      </c>
      <c r="D317" s="1" t="s">
        <v>567</v>
      </c>
      <c r="E317" s="1" t="s">
        <v>598</v>
      </c>
      <c r="F317" s="2" t="s">
        <v>599</v>
      </c>
      <c r="G317" s="1" t="s">
        <v>25</v>
      </c>
      <c r="H317" s="73">
        <v>876</v>
      </c>
      <c r="I317" s="74">
        <f t="shared" si="16"/>
        <v>1</v>
      </c>
      <c r="J317" s="88">
        <f t="shared" si="18"/>
        <v>876</v>
      </c>
    </row>
    <row r="318" spans="2:10" x14ac:dyDescent="0.2">
      <c r="B318" s="81" t="s">
        <v>20</v>
      </c>
      <c r="C318" s="82" t="s">
        <v>566</v>
      </c>
      <c r="D318" s="82" t="s">
        <v>567</v>
      </c>
      <c r="E318" s="82" t="s">
        <v>600</v>
      </c>
      <c r="F318" s="83" t="s">
        <v>601</v>
      </c>
      <c r="G318" s="82" t="s">
        <v>25</v>
      </c>
      <c r="H318" s="84">
        <v>360</v>
      </c>
      <c r="I318" s="85">
        <f t="shared" si="16"/>
        <v>1</v>
      </c>
      <c r="J318" s="86">
        <f>H318*I318</f>
        <v>360</v>
      </c>
    </row>
    <row r="319" spans="2:10" x14ac:dyDescent="0.2">
      <c r="B319" s="87" t="s">
        <v>26</v>
      </c>
      <c r="C319" s="1" t="s">
        <v>566</v>
      </c>
      <c r="D319" s="1" t="s">
        <v>567</v>
      </c>
      <c r="E319" s="1" t="s">
        <v>602</v>
      </c>
      <c r="F319" s="2" t="s">
        <v>603</v>
      </c>
      <c r="G319" s="1" t="s">
        <v>25</v>
      </c>
      <c r="H319" s="73">
        <v>413</v>
      </c>
      <c r="I319" s="74">
        <f t="shared" si="16"/>
        <v>1</v>
      </c>
      <c r="J319" s="88">
        <f t="shared" ref="J319:J322" si="19">H319*I319</f>
        <v>413</v>
      </c>
    </row>
    <row r="320" spans="2:10" x14ac:dyDescent="0.2">
      <c r="B320" s="87" t="s">
        <v>29</v>
      </c>
      <c r="C320" s="1" t="s">
        <v>566</v>
      </c>
      <c r="D320" s="1" t="s">
        <v>567</v>
      </c>
      <c r="E320" s="1" t="s">
        <v>604</v>
      </c>
      <c r="F320" s="2" t="s">
        <v>605</v>
      </c>
      <c r="G320" s="1" t="s">
        <v>25</v>
      </c>
      <c r="H320" s="73">
        <v>445</v>
      </c>
      <c r="I320" s="74">
        <f t="shared" si="16"/>
        <v>1</v>
      </c>
      <c r="J320" s="88">
        <f t="shared" si="19"/>
        <v>445</v>
      </c>
    </row>
    <row r="321" spans="2:10" x14ac:dyDescent="0.2">
      <c r="B321" s="87" t="s">
        <v>32</v>
      </c>
      <c r="C321" s="1" t="s">
        <v>566</v>
      </c>
      <c r="D321" s="1" t="s">
        <v>567</v>
      </c>
      <c r="E321" s="1" t="s">
        <v>606</v>
      </c>
      <c r="F321" s="2" t="s">
        <v>607</v>
      </c>
      <c r="G321" s="1" t="s">
        <v>25</v>
      </c>
      <c r="H321" s="73">
        <v>548</v>
      </c>
      <c r="I321" s="74">
        <f t="shared" si="16"/>
        <v>1</v>
      </c>
      <c r="J321" s="88">
        <f t="shared" si="19"/>
        <v>548</v>
      </c>
    </row>
    <row r="322" spans="2:10" x14ac:dyDescent="0.2">
      <c r="B322" s="87" t="s">
        <v>35</v>
      </c>
      <c r="C322" s="1" t="s">
        <v>566</v>
      </c>
      <c r="D322" s="1" t="s">
        <v>567</v>
      </c>
      <c r="E322" s="1" t="s">
        <v>608</v>
      </c>
      <c r="F322" s="2" t="s">
        <v>609</v>
      </c>
      <c r="G322" s="1" t="s">
        <v>25</v>
      </c>
      <c r="H322" s="73">
        <v>700</v>
      </c>
      <c r="I322" s="74">
        <f t="shared" si="16"/>
        <v>1</v>
      </c>
      <c r="J322" s="88">
        <f t="shared" si="19"/>
        <v>700</v>
      </c>
    </row>
    <row r="323" spans="2:10" x14ac:dyDescent="0.2">
      <c r="B323" s="87" t="s">
        <v>20</v>
      </c>
      <c r="C323" s="1" t="s">
        <v>566</v>
      </c>
      <c r="D323" s="1" t="s">
        <v>567</v>
      </c>
      <c r="E323" s="1" t="s">
        <v>610</v>
      </c>
      <c r="F323" s="2" t="s">
        <v>611</v>
      </c>
      <c r="G323" s="1" t="s">
        <v>25</v>
      </c>
      <c r="H323" s="73">
        <v>360</v>
      </c>
      <c r="I323" s="74">
        <f t="shared" si="16"/>
        <v>1</v>
      </c>
      <c r="J323" s="88">
        <f>H323*I323</f>
        <v>360</v>
      </c>
    </row>
    <row r="324" spans="2:10" x14ac:dyDescent="0.2">
      <c r="B324" s="87" t="s">
        <v>26</v>
      </c>
      <c r="C324" s="1" t="s">
        <v>566</v>
      </c>
      <c r="D324" s="1" t="s">
        <v>567</v>
      </c>
      <c r="E324" s="1" t="s">
        <v>612</v>
      </c>
      <c r="F324" s="2" t="s">
        <v>613</v>
      </c>
      <c r="G324" s="1" t="s">
        <v>25</v>
      </c>
      <c r="H324" s="73">
        <v>413</v>
      </c>
      <c r="I324" s="74">
        <f t="shared" si="16"/>
        <v>1</v>
      </c>
      <c r="J324" s="88">
        <f t="shared" ref="J324:J328" si="20">H324*I324</f>
        <v>413</v>
      </c>
    </row>
    <row r="325" spans="2:10" x14ac:dyDescent="0.2">
      <c r="B325" s="87" t="s">
        <v>29</v>
      </c>
      <c r="C325" s="1" t="s">
        <v>566</v>
      </c>
      <c r="D325" s="1" t="s">
        <v>567</v>
      </c>
      <c r="E325" s="1" t="s">
        <v>614</v>
      </c>
      <c r="F325" s="2" t="s">
        <v>615</v>
      </c>
      <c r="G325" s="1" t="s">
        <v>25</v>
      </c>
      <c r="H325" s="73">
        <v>445</v>
      </c>
      <c r="I325" s="74">
        <f t="shared" si="16"/>
        <v>1</v>
      </c>
      <c r="J325" s="88">
        <f t="shared" si="20"/>
        <v>445</v>
      </c>
    </row>
    <row r="326" spans="2:10" x14ac:dyDescent="0.2">
      <c r="B326" s="87" t="s">
        <v>32</v>
      </c>
      <c r="C326" s="1" t="s">
        <v>566</v>
      </c>
      <c r="D326" s="1" t="s">
        <v>567</v>
      </c>
      <c r="E326" s="1" t="s">
        <v>616</v>
      </c>
      <c r="F326" s="2" t="s">
        <v>617</v>
      </c>
      <c r="G326" s="1" t="s">
        <v>25</v>
      </c>
      <c r="H326" s="73">
        <v>548</v>
      </c>
      <c r="I326" s="74">
        <f t="shared" si="16"/>
        <v>1</v>
      </c>
      <c r="J326" s="88">
        <f t="shared" si="20"/>
        <v>548</v>
      </c>
    </row>
    <row r="327" spans="2:10" x14ac:dyDescent="0.2">
      <c r="B327" s="87" t="s">
        <v>35</v>
      </c>
      <c r="C327" s="1" t="s">
        <v>566</v>
      </c>
      <c r="D327" s="1" t="s">
        <v>567</v>
      </c>
      <c r="E327" s="1" t="s">
        <v>618</v>
      </c>
      <c r="F327" s="2" t="s">
        <v>619</v>
      </c>
      <c r="G327" s="1" t="s">
        <v>25</v>
      </c>
      <c r="H327" s="73">
        <v>700</v>
      </c>
      <c r="I327" s="74">
        <f t="shared" si="16"/>
        <v>1</v>
      </c>
      <c r="J327" s="88">
        <f t="shared" si="20"/>
        <v>700</v>
      </c>
    </row>
    <row r="328" spans="2:10" ht="12" thickBot="1" x14ac:dyDescent="0.25">
      <c r="B328" s="89" t="s">
        <v>38</v>
      </c>
      <c r="C328" s="90" t="s">
        <v>566</v>
      </c>
      <c r="D328" s="90" t="s">
        <v>567</v>
      </c>
      <c r="E328" s="90" t="s">
        <v>620</v>
      </c>
      <c r="F328" s="91" t="s">
        <v>621</v>
      </c>
      <c r="G328" s="90" t="s">
        <v>25</v>
      </c>
      <c r="H328" s="92">
        <v>876</v>
      </c>
      <c r="I328" s="93">
        <f t="shared" si="16"/>
        <v>1</v>
      </c>
      <c r="J328" s="94">
        <f t="shared" si="20"/>
        <v>876</v>
      </c>
    </row>
    <row r="331" spans="2:10" ht="30" x14ac:dyDescent="0.4">
      <c r="B331" s="27" t="s">
        <v>10</v>
      </c>
      <c r="C331" s="27"/>
      <c r="D331" s="27"/>
      <c r="E331" s="27"/>
      <c r="F331" s="27"/>
      <c r="G331" s="27"/>
      <c r="H331" s="27"/>
      <c r="I331" s="27"/>
      <c r="J331" s="27"/>
    </row>
    <row r="332" spans="2:10" ht="12" thickBot="1" x14ac:dyDescent="0.25"/>
    <row r="333" spans="2:10" ht="12" thickBot="1" x14ac:dyDescent="0.25">
      <c r="D333" s="28" t="s">
        <v>622</v>
      </c>
      <c r="E333" s="29" t="s">
        <v>11</v>
      </c>
      <c r="F333" s="30" t="s">
        <v>14</v>
      </c>
      <c r="G333" s="29" t="s">
        <v>16</v>
      </c>
      <c r="H333" s="31" t="s">
        <v>17</v>
      </c>
      <c r="I333" s="32" t="s">
        <v>18</v>
      </c>
      <c r="J333" s="33" t="s">
        <v>19</v>
      </c>
    </row>
    <row r="334" spans="2:10" ht="12" customHeight="1" x14ac:dyDescent="0.2">
      <c r="D334" s="95" t="s">
        <v>623</v>
      </c>
      <c r="E334" s="96" t="s">
        <v>624</v>
      </c>
      <c r="F334" s="35" t="str">
        <f>_xlfn.CONCAT("412",E334,"064")</f>
        <v>41204064</v>
      </c>
      <c r="G334" s="35" t="s">
        <v>625</v>
      </c>
      <c r="H334" s="37">
        <v>217</v>
      </c>
      <c r="I334" s="38">
        <f t="shared" ref="I334:I384" si="21">$E$21</f>
        <v>1</v>
      </c>
      <c r="J334" s="39">
        <v>364</v>
      </c>
    </row>
    <row r="335" spans="2:10" x14ac:dyDescent="0.2">
      <c r="D335" s="97"/>
      <c r="E335" s="98" t="s">
        <v>626</v>
      </c>
      <c r="F335" s="41" t="str">
        <f t="shared" ref="F335:F343" si="22">_xlfn.CONCAT("412",E335,"064")</f>
        <v>41206064</v>
      </c>
      <c r="G335" s="41" t="s">
        <v>625</v>
      </c>
      <c r="H335" s="43">
        <v>289</v>
      </c>
      <c r="I335" s="44">
        <f t="shared" si="21"/>
        <v>1</v>
      </c>
      <c r="J335" s="45">
        <v>433</v>
      </c>
    </row>
    <row r="336" spans="2:10" x14ac:dyDescent="0.2">
      <c r="D336" s="97"/>
      <c r="E336" s="98" t="s">
        <v>627</v>
      </c>
      <c r="F336" s="41" t="str">
        <f t="shared" si="22"/>
        <v>41208064</v>
      </c>
      <c r="G336" s="41" t="s">
        <v>625</v>
      </c>
      <c r="H336" s="43">
        <v>380</v>
      </c>
      <c r="I336" s="44">
        <f t="shared" si="21"/>
        <v>1</v>
      </c>
      <c r="J336" s="45">
        <v>500</v>
      </c>
    </row>
    <row r="337" spans="4:10" x14ac:dyDescent="0.2">
      <c r="D337" s="97"/>
      <c r="E337" s="41">
        <v>10</v>
      </c>
      <c r="F337" s="41" t="str">
        <f t="shared" si="22"/>
        <v>41210064</v>
      </c>
      <c r="G337" s="41" t="s">
        <v>625</v>
      </c>
      <c r="H337" s="43">
        <v>466</v>
      </c>
      <c r="I337" s="44">
        <f t="shared" si="21"/>
        <v>1</v>
      </c>
      <c r="J337" s="45">
        <v>744</v>
      </c>
    </row>
    <row r="338" spans="4:10" x14ac:dyDescent="0.2">
      <c r="D338" s="97"/>
      <c r="E338" s="41">
        <v>12</v>
      </c>
      <c r="F338" s="41" t="str">
        <f t="shared" si="22"/>
        <v>41212064</v>
      </c>
      <c r="G338" s="41" t="s">
        <v>625</v>
      </c>
      <c r="H338" s="43">
        <v>561</v>
      </c>
      <c r="I338" s="44">
        <f t="shared" si="21"/>
        <v>1</v>
      </c>
      <c r="J338" s="45">
        <v>744</v>
      </c>
    </row>
    <row r="339" spans="4:10" x14ac:dyDescent="0.2">
      <c r="D339" s="97"/>
      <c r="E339" s="41">
        <v>14</v>
      </c>
      <c r="F339" s="41" t="str">
        <f t="shared" si="22"/>
        <v>41214064</v>
      </c>
      <c r="G339" s="41" t="s">
        <v>625</v>
      </c>
      <c r="H339" s="43">
        <v>664</v>
      </c>
      <c r="I339" s="44">
        <f t="shared" si="21"/>
        <v>1</v>
      </c>
      <c r="J339" s="45">
        <v>1467</v>
      </c>
    </row>
    <row r="340" spans="4:10" x14ac:dyDescent="0.2">
      <c r="D340" s="97"/>
      <c r="E340" s="41">
        <v>16</v>
      </c>
      <c r="F340" s="41" t="str">
        <f t="shared" si="22"/>
        <v>41216064</v>
      </c>
      <c r="G340" s="41" t="s">
        <v>625</v>
      </c>
      <c r="H340" s="43">
        <v>1281</v>
      </c>
      <c r="I340" s="44">
        <f t="shared" si="21"/>
        <v>1</v>
      </c>
      <c r="J340" s="45">
        <v>2288</v>
      </c>
    </row>
    <row r="341" spans="4:10" x14ac:dyDescent="0.2">
      <c r="D341" s="97"/>
      <c r="E341" s="41">
        <v>18</v>
      </c>
      <c r="F341" s="41" t="str">
        <f t="shared" si="22"/>
        <v>41218064</v>
      </c>
      <c r="G341" s="41" t="s">
        <v>625</v>
      </c>
      <c r="H341" s="43">
        <v>2252</v>
      </c>
      <c r="I341" s="44">
        <f t="shared" si="21"/>
        <v>1</v>
      </c>
      <c r="J341" s="45">
        <v>2373</v>
      </c>
    </row>
    <row r="342" spans="4:10" x14ac:dyDescent="0.2">
      <c r="D342" s="97"/>
      <c r="E342" s="41">
        <v>20</v>
      </c>
      <c r="F342" s="41" t="str">
        <f t="shared" si="22"/>
        <v>41220064</v>
      </c>
      <c r="G342" s="41" t="s">
        <v>625</v>
      </c>
      <c r="H342" s="43">
        <v>2178</v>
      </c>
      <c r="I342" s="44">
        <f t="shared" si="21"/>
        <v>1</v>
      </c>
      <c r="J342" s="45">
        <v>4167</v>
      </c>
    </row>
    <row r="343" spans="4:10" ht="12" thickBot="1" x14ac:dyDescent="0.25">
      <c r="D343" s="99"/>
      <c r="E343" s="47">
        <v>24</v>
      </c>
      <c r="F343" s="47" t="str">
        <f t="shared" si="22"/>
        <v>41224064</v>
      </c>
      <c r="G343" s="47" t="s">
        <v>625</v>
      </c>
      <c r="H343" s="49">
        <v>2598</v>
      </c>
      <c r="I343" s="50">
        <f t="shared" si="21"/>
        <v>1</v>
      </c>
      <c r="J343" s="51">
        <v>5978</v>
      </c>
    </row>
    <row r="344" spans="4:10" x14ac:dyDescent="0.2">
      <c r="D344" s="100" t="s">
        <v>628</v>
      </c>
      <c r="E344" s="101" t="s">
        <v>624</v>
      </c>
      <c r="F344" s="53" t="str">
        <f>_xlfn.CONCAT("435",E344,"066")</f>
        <v>43504066</v>
      </c>
      <c r="G344" s="53" t="s">
        <v>625</v>
      </c>
      <c r="H344" s="55">
        <v>36</v>
      </c>
      <c r="I344" s="56">
        <f t="shared" si="21"/>
        <v>1</v>
      </c>
      <c r="J344" s="57">
        <v>364</v>
      </c>
    </row>
    <row r="345" spans="4:10" x14ac:dyDescent="0.2">
      <c r="D345" s="97"/>
      <c r="E345" s="98" t="s">
        <v>626</v>
      </c>
      <c r="F345" s="41" t="str">
        <f t="shared" ref="F345:F350" si="23">_xlfn.CONCAT("435",E345,"066")</f>
        <v>43506066</v>
      </c>
      <c r="G345" s="41" t="s">
        <v>625</v>
      </c>
      <c r="H345" s="43">
        <v>50</v>
      </c>
      <c r="I345" s="44">
        <f t="shared" si="21"/>
        <v>1</v>
      </c>
      <c r="J345" s="45">
        <v>433</v>
      </c>
    </row>
    <row r="346" spans="4:10" x14ac:dyDescent="0.2">
      <c r="D346" s="97"/>
      <c r="E346" s="98" t="s">
        <v>627</v>
      </c>
      <c r="F346" s="41" t="str">
        <f t="shared" si="23"/>
        <v>43508066</v>
      </c>
      <c r="G346" s="41" t="s">
        <v>625</v>
      </c>
      <c r="H346" s="43">
        <v>50</v>
      </c>
      <c r="I346" s="44">
        <f t="shared" si="21"/>
        <v>1</v>
      </c>
      <c r="J346" s="45">
        <v>500</v>
      </c>
    </row>
    <row r="347" spans="4:10" x14ac:dyDescent="0.2">
      <c r="D347" s="97"/>
      <c r="E347" s="41">
        <v>10</v>
      </c>
      <c r="F347" s="41" t="str">
        <f t="shared" si="23"/>
        <v>43510066</v>
      </c>
      <c r="G347" s="41" t="s">
        <v>625</v>
      </c>
      <c r="H347" s="43">
        <v>54</v>
      </c>
      <c r="I347" s="44">
        <f t="shared" si="21"/>
        <v>1</v>
      </c>
      <c r="J347" s="45">
        <v>744</v>
      </c>
    </row>
    <row r="348" spans="4:10" x14ac:dyDescent="0.2">
      <c r="D348" s="97"/>
      <c r="E348" s="41">
        <v>12</v>
      </c>
      <c r="F348" s="41" t="str">
        <f t="shared" si="23"/>
        <v>43512066</v>
      </c>
      <c r="G348" s="41" t="s">
        <v>625</v>
      </c>
      <c r="H348" s="43">
        <v>24</v>
      </c>
      <c r="I348" s="44">
        <f t="shared" si="21"/>
        <v>1</v>
      </c>
      <c r="J348" s="45">
        <v>744</v>
      </c>
    </row>
    <row r="349" spans="4:10" x14ac:dyDescent="0.2">
      <c r="D349" s="97"/>
      <c r="E349" s="41">
        <v>14</v>
      </c>
      <c r="F349" s="41" t="str">
        <f t="shared" si="23"/>
        <v>43514066</v>
      </c>
      <c r="G349" s="41" t="s">
        <v>625</v>
      </c>
      <c r="H349" s="43">
        <v>64</v>
      </c>
      <c r="I349" s="44">
        <f t="shared" si="21"/>
        <v>1</v>
      </c>
      <c r="J349" s="45">
        <v>1467</v>
      </c>
    </row>
    <row r="350" spans="4:10" ht="12" thickBot="1" x14ac:dyDescent="0.25">
      <c r="D350" s="102"/>
      <c r="E350" s="59">
        <v>16</v>
      </c>
      <c r="F350" s="59" t="str">
        <f t="shared" si="23"/>
        <v>43516066</v>
      </c>
      <c r="G350" s="59" t="s">
        <v>625</v>
      </c>
      <c r="H350" s="61">
        <v>91</v>
      </c>
      <c r="I350" s="62">
        <f t="shared" si="21"/>
        <v>1</v>
      </c>
      <c r="J350" s="63">
        <v>2288</v>
      </c>
    </row>
    <row r="351" spans="4:10" x14ac:dyDescent="0.2">
      <c r="D351" s="95" t="s">
        <v>629</v>
      </c>
      <c r="E351" s="96" t="s">
        <v>624</v>
      </c>
      <c r="F351" s="35" t="str">
        <f>_xlfn.CONCAT("585",E351,"066")</f>
        <v>58504066</v>
      </c>
      <c r="G351" s="35" t="s">
        <v>625</v>
      </c>
      <c r="H351" s="37">
        <v>30</v>
      </c>
      <c r="I351" s="38">
        <f t="shared" si="21"/>
        <v>1</v>
      </c>
      <c r="J351" s="39">
        <v>364</v>
      </c>
    </row>
    <row r="352" spans="4:10" x14ac:dyDescent="0.2">
      <c r="D352" s="97"/>
      <c r="E352" s="98" t="s">
        <v>626</v>
      </c>
      <c r="F352" s="41" t="str">
        <f t="shared" ref="F352:F356" si="24">_xlfn.CONCAT("585",E352,"066")</f>
        <v>58506066</v>
      </c>
      <c r="G352" s="41" t="s">
        <v>625</v>
      </c>
      <c r="H352" s="43">
        <v>54</v>
      </c>
      <c r="I352" s="44">
        <f t="shared" si="21"/>
        <v>1</v>
      </c>
      <c r="J352" s="45">
        <v>433</v>
      </c>
    </row>
    <row r="353" spans="4:10" x14ac:dyDescent="0.2">
      <c r="D353" s="97"/>
      <c r="E353" s="98" t="s">
        <v>627</v>
      </c>
      <c r="F353" s="41" t="str">
        <f t="shared" si="24"/>
        <v>58508066</v>
      </c>
      <c r="G353" s="41" t="s">
        <v>625</v>
      </c>
      <c r="H353" s="43">
        <v>55</v>
      </c>
      <c r="I353" s="44">
        <f t="shared" si="21"/>
        <v>1</v>
      </c>
      <c r="J353" s="45">
        <v>500</v>
      </c>
    </row>
    <row r="354" spans="4:10" x14ac:dyDescent="0.2">
      <c r="D354" s="97"/>
      <c r="E354" s="41">
        <v>10</v>
      </c>
      <c r="F354" s="41" t="str">
        <f t="shared" si="24"/>
        <v>58510066</v>
      </c>
      <c r="G354" s="41" t="s">
        <v>625</v>
      </c>
      <c r="H354" s="43">
        <v>64</v>
      </c>
      <c r="I354" s="44">
        <f t="shared" si="21"/>
        <v>1</v>
      </c>
      <c r="J354" s="45">
        <v>744</v>
      </c>
    </row>
    <row r="355" spans="4:10" x14ac:dyDescent="0.2">
      <c r="D355" s="97"/>
      <c r="E355" s="41">
        <v>12</v>
      </c>
      <c r="F355" s="41" t="str">
        <f t="shared" si="24"/>
        <v>58512066</v>
      </c>
      <c r="G355" s="41" t="s">
        <v>625</v>
      </c>
      <c r="H355" s="43">
        <v>105</v>
      </c>
      <c r="I355" s="44">
        <f t="shared" si="21"/>
        <v>1</v>
      </c>
      <c r="J355" s="45">
        <v>744</v>
      </c>
    </row>
    <row r="356" spans="4:10" ht="12" thickBot="1" x14ac:dyDescent="0.25">
      <c r="D356" s="99"/>
      <c r="E356" s="47">
        <v>14</v>
      </c>
      <c r="F356" s="47" t="str">
        <f t="shared" si="24"/>
        <v>58514066</v>
      </c>
      <c r="G356" s="47" t="s">
        <v>625</v>
      </c>
      <c r="H356" s="49">
        <v>160</v>
      </c>
      <c r="I356" s="50">
        <f t="shared" si="21"/>
        <v>1</v>
      </c>
      <c r="J356" s="51">
        <v>1467</v>
      </c>
    </row>
    <row r="357" spans="4:10" x14ac:dyDescent="0.2">
      <c r="D357" s="100" t="s">
        <v>630</v>
      </c>
      <c r="E357" s="101" t="s">
        <v>624</v>
      </c>
      <c r="F357" s="53">
        <v>80802250</v>
      </c>
      <c r="G357" s="53" t="s">
        <v>625</v>
      </c>
      <c r="H357" s="55">
        <v>9</v>
      </c>
      <c r="I357" s="56">
        <f t="shared" si="21"/>
        <v>1</v>
      </c>
      <c r="J357" s="57">
        <v>364</v>
      </c>
    </row>
    <row r="358" spans="4:10" x14ac:dyDescent="0.2">
      <c r="D358" s="97"/>
      <c r="E358" s="98" t="s">
        <v>626</v>
      </c>
      <c r="F358" s="41">
        <v>80803250</v>
      </c>
      <c r="G358" s="41" t="s">
        <v>625</v>
      </c>
      <c r="H358" s="43">
        <v>9</v>
      </c>
      <c r="I358" s="44">
        <f t="shared" si="21"/>
        <v>1</v>
      </c>
      <c r="J358" s="45">
        <v>433</v>
      </c>
    </row>
    <row r="359" spans="4:10" x14ac:dyDescent="0.2">
      <c r="D359" s="97"/>
      <c r="E359" s="98" t="s">
        <v>627</v>
      </c>
      <c r="F359" s="41">
        <v>80803250</v>
      </c>
      <c r="G359" s="41" t="s">
        <v>625</v>
      </c>
      <c r="H359" s="43">
        <v>9</v>
      </c>
      <c r="I359" s="44">
        <f t="shared" si="21"/>
        <v>1</v>
      </c>
      <c r="J359" s="45">
        <v>500</v>
      </c>
    </row>
    <row r="360" spans="4:10" x14ac:dyDescent="0.2">
      <c r="D360" s="97"/>
      <c r="E360" s="41">
        <v>10</v>
      </c>
      <c r="F360" s="41">
        <v>80803250</v>
      </c>
      <c r="G360" s="41" t="s">
        <v>625</v>
      </c>
      <c r="H360" s="43">
        <v>9</v>
      </c>
      <c r="I360" s="44">
        <f t="shared" si="21"/>
        <v>1</v>
      </c>
      <c r="J360" s="45">
        <v>744</v>
      </c>
    </row>
    <row r="361" spans="4:10" x14ac:dyDescent="0.2">
      <c r="D361" s="97"/>
      <c r="E361" s="41">
        <v>12</v>
      </c>
      <c r="F361" s="41">
        <v>80803250</v>
      </c>
      <c r="G361" s="41" t="s">
        <v>625</v>
      </c>
      <c r="H361" s="43">
        <v>9</v>
      </c>
      <c r="I361" s="44">
        <f t="shared" si="21"/>
        <v>1</v>
      </c>
      <c r="J361" s="45">
        <v>744</v>
      </c>
    </row>
    <row r="362" spans="4:10" ht="12" thickBot="1" x14ac:dyDescent="0.25">
      <c r="D362" s="102"/>
      <c r="E362" s="59">
        <v>14</v>
      </c>
      <c r="F362" s="59">
        <v>80803250</v>
      </c>
      <c r="G362" s="59" t="s">
        <v>625</v>
      </c>
      <c r="H362" s="61">
        <v>9</v>
      </c>
      <c r="I362" s="62">
        <f t="shared" si="21"/>
        <v>1</v>
      </c>
      <c r="J362" s="63">
        <v>1467</v>
      </c>
    </row>
    <row r="363" spans="4:10" x14ac:dyDescent="0.2">
      <c r="D363" s="95" t="s">
        <v>631</v>
      </c>
      <c r="E363" s="96" t="s">
        <v>624</v>
      </c>
      <c r="F363" s="35">
        <v>82605510</v>
      </c>
      <c r="G363" s="35" t="s">
        <v>625</v>
      </c>
      <c r="H363" s="37">
        <v>33</v>
      </c>
      <c r="I363" s="38">
        <f t="shared" si="21"/>
        <v>1</v>
      </c>
      <c r="J363" s="39">
        <v>364</v>
      </c>
    </row>
    <row r="364" spans="4:10" x14ac:dyDescent="0.2">
      <c r="D364" s="97"/>
      <c r="E364" s="98" t="s">
        <v>626</v>
      </c>
      <c r="F364" s="41">
        <v>82605698</v>
      </c>
      <c r="G364" s="41" t="s">
        <v>625</v>
      </c>
      <c r="H364" s="43">
        <v>37</v>
      </c>
      <c r="I364" s="44">
        <f t="shared" si="21"/>
        <v>1</v>
      </c>
      <c r="J364" s="45">
        <v>433</v>
      </c>
    </row>
    <row r="365" spans="4:10" x14ac:dyDescent="0.2">
      <c r="D365" s="97"/>
      <c r="E365" s="98" t="s">
        <v>627</v>
      </c>
      <c r="F365" s="41">
        <v>82605860</v>
      </c>
      <c r="G365" s="41" t="s">
        <v>625</v>
      </c>
      <c r="H365" s="43">
        <v>40</v>
      </c>
      <c r="I365" s="44">
        <f t="shared" si="21"/>
        <v>1</v>
      </c>
      <c r="J365" s="45">
        <v>500</v>
      </c>
    </row>
    <row r="366" spans="4:10" x14ac:dyDescent="0.2">
      <c r="D366" s="97"/>
      <c r="E366" s="41">
        <v>10</v>
      </c>
      <c r="F366" s="41">
        <v>82651098</v>
      </c>
      <c r="G366" s="41" t="s">
        <v>625</v>
      </c>
      <c r="H366" s="43">
        <v>42</v>
      </c>
      <c r="I366" s="44">
        <f t="shared" si="21"/>
        <v>1</v>
      </c>
      <c r="J366" s="45">
        <v>744</v>
      </c>
    </row>
    <row r="367" spans="4:10" x14ac:dyDescent="0.2">
      <c r="D367" s="97"/>
      <c r="E367" s="41">
        <v>12</v>
      </c>
      <c r="F367" s="41">
        <v>52651148</v>
      </c>
      <c r="G367" s="41" t="s">
        <v>625</v>
      </c>
      <c r="H367" s="43">
        <v>46</v>
      </c>
      <c r="I367" s="44">
        <f t="shared" si="21"/>
        <v>1</v>
      </c>
      <c r="J367" s="45">
        <v>744</v>
      </c>
    </row>
    <row r="368" spans="4:10" x14ac:dyDescent="0.2">
      <c r="D368" s="97"/>
      <c r="E368" s="41">
        <v>14</v>
      </c>
      <c r="F368" s="41">
        <v>52651335</v>
      </c>
      <c r="G368" s="41" t="s">
        <v>625</v>
      </c>
      <c r="H368" s="43">
        <v>55</v>
      </c>
      <c r="I368" s="44">
        <f t="shared" si="21"/>
        <v>1</v>
      </c>
      <c r="J368" s="45">
        <v>1467</v>
      </c>
    </row>
    <row r="369" spans="4:10" x14ac:dyDescent="0.2">
      <c r="D369" s="97"/>
      <c r="E369" s="41">
        <v>16</v>
      </c>
      <c r="F369" s="41">
        <v>52651510</v>
      </c>
      <c r="G369" s="41" t="s">
        <v>625</v>
      </c>
      <c r="H369" s="43">
        <v>60</v>
      </c>
      <c r="I369" s="44">
        <f t="shared" si="21"/>
        <v>1</v>
      </c>
      <c r="J369" s="45">
        <v>2288</v>
      </c>
    </row>
    <row r="370" spans="4:10" x14ac:dyDescent="0.2">
      <c r="D370" s="97"/>
      <c r="E370" s="41">
        <v>18</v>
      </c>
      <c r="F370" s="41">
        <v>82661660</v>
      </c>
      <c r="G370" s="41" t="s">
        <v>625</v>
      </c>
      <c r="H370" s="43">
        <v>66</v>
      </c>
      <c r="I370" s="44">
        <f t="shared" si="21"/>
        <v>1</v>
      </c>
      <c r="J370" s="45">
        <v>2373</v>
      </c>
    </row>
    <row r="371" spans="4:10" x14ac:dyDescent="0.2">
      <c r="D371" s="97"/>
      <c r="E371" s="41">
        <v>20</v>
      </c>
      <c r="F371" s="41">
        <v>82661860</v>
      </c>
      <c r="G371" s="41" t="s">
        <v>625</v>
      </c>
      <c r="H371" s="43">
        <v>71</v>
      </c>
      <c r="I371" s="44">
        <f t="shared" si="21"/>
        <v>1</v>
      </c>
      <c r="J371" s="45">
        <v>4167</v>
      </c>
    </row>
    <row r="372" spans="4:10" ht="12" thickBot="1" x14ac:dyDescent="0.25">
      <c r="D372" s="99"/>
      <c r="E372" s="47">
        <v>24</v>
      </c>
      <c r="F372" s="47">
        <v>82681910</v>
      </c>
      <c r="G372" s="47" t="s">
        <v>625</v>
      </c>
      <c r="H372" s="49">
        <v>88</v>
      </c>
      <c r="I372" s="50">
        <f t="shared" si="21"/>
        <v>1</v>
      </c>
      <c r="J372" s="51">
        <v>5978</v>
      </c>
    </row>
    <row r="373" spans="4:10" x14ac:dyDescent="0.2">
      <c r="D373" s="100" t="s">
        <v>632</v>
      </c>
      <c r="E373" s="101" t="s">
        <v>624</v>
      </c>
      <c r="F373" s="53" t="str">
        <f>_xlfn.CONCAT("435",E373,"010")</f>
        <v>43504010</v>
      </c>
      <c r="G373" s="53" t="s">
        <v>625</v>
      </c>
      <c r="H373" s="55">
        <v>37</v>
      </c>
      <c r="I373" s="56">
        <f t="shared" si="21"/>
        <v>1</v>
      </c>
      <c r="J373" s="57">
        <v>364</v>
      </c>
    </row>
    <row r="374" spans="4:10" x14ac:dyDescent="0.2">
      <c r="D374" s="97"/>
      <c r="E374" s="98" t="s">
        <v>626</v>
      </c>
      <c r="F374" s="41" t="str">
        <f t="shared" ref="F374:F378" si="25">_xlfn.CONCAT("435",E374,"010")</f>
        <v>43506010</v>
      </c>
      <c r="G374" s="41" t="s">
        <v>625</v>
      </c>
      <c r="H374" s="43">
        <v>42</v>
      </c>
      <c r="I374" s="44">
        <f t="shared" si="21"/>
        <v>1</v>
      </c>
      <c r="J374" s="45">
        <v>433</v>
      </c>
    </row>
    <row r="375" spans="4:10" x14ac:dyDescent="0.2">
      <c r="D375" s="97"/>
      <c r="E375" s="98" t="s">
        <v>627</v>
      </c>
      <c r="F375" s="41" t="str">
        <f t="shared" si="25"/>
        <v>43508010</v>
      </c>
      <c r="G375" s="41" t="s">
        <v>625</v>
      </c>
      <c r="H375" s="43">
        <v>43</v>
      </c>
      <c r="I375" s="44">
        <f t="shared" si="21"/>
        <v>1</v>
      </c>
      <c r="J375" s="45">
        <v>500</v>
      </c>
    </row>
    <row r="376" spans="4:10" x14ac:dyDescent="0.2">
      <c r="D376" s="97"/>
      <c r="E376" s="41">
        <v>10</v>
      </c>
      <c r="F376" s="41" t="str">
        <f t="shared" si="25"/>
        <v>43510010</v>
      </c>
      <c r="G376" s="41" t="s">
        <v>625</v>
      </c>
      <c r="H376" s="43">
        <v>46</v>
      </c>
      <c r="I376" s="44">
        <f t="shared" si="21"/>
        <v>1</v>
      </c>
      <c r="J376" s="45">
        <v>744</v>
      </c>
    </row>
    <row r="377" spans="4:10" x14ac:dyDescent="0.2">
      <c r="D377" s="97"/>
      <c r="E377" s="41">
        <v>12</v>
      </c>
      <c r="F377" s="41" t="str">
        <f t="shared" si="25"/>
        <v>43512010</v>
      </c>
      <c r="G377" s="41" t="s">
        <v>625</v>
      </c>
      <c r="H377" s="43">
        <v>60</v>
      </c>
      <c r="I377" s="44">
        <f t="shared" si="21"/>
        <v>1</v>
      </c>
      <c r="J377" s="45">
        <v>744</v>
      </c>
    </row>
    <row r="378" spans="4:10" ht="12" thickBot="1" x14ac:dyDescent="0.25">
      <c r="D378" s="102"/>
      <c r="E378" s="59">
        <v>14</v>
      </c>
      <c r="F378" s="59" t="str">
        <f t="shared" si="25"/>
        <v>43514010</v>
      </c>
      <c r="G378" s="59" t="s">
        <v>625</v>
      </c>
      <c r="H378" s="61">
        <v>61</v>
      </c>
      <c r="I378" s="62">
        <f t="shared" si="21"/>
        <v>1</v>
      </c>
      <c r="J378" s="63">
        <v>1467</v>
      </c>
    </row>
    <row r="379" spans="4:10" x14ac:dyDescent="0.2">
      <c r="D379" s="95" t="s">
        <v>633</v>
      </c>
      <c r="E379" s="96" t="s">
        <v>624</v>
      </c>
      <c r="F379" s="35" t="str">
        <f>_xlfn.CONCAT("435",E379,"020")</f>
        <v>43504020</v>
      </c>
      <c r="G379" s="35" t="s">
        <v>625</v>
      </c>
      <c r="H379" s="37">
        <v>36</v>
      </c>
      <c r="I379" s="38">
        <f t="shared" si="21"/>
        <v>1</v>
      </c>
      <c r="J379" s="39">
        <v>364</v>
      </c>
    </row>
    <row r="380" spans="4:10" x14ac:dyDescent="0.2">
      <c r="D380" s="97"/>
      <c r="E380" s="98" t="s">
        <v>626</v>
      </c>
      <c r="F380" s="41" t="str">
        <f t="shared" ref="F380:F384" si="26">_xlfn.CONCAT("435",E380,"020")</f>
        <v>43506020</v>
      </c>
      <c r="G380" s="41" t="s">
        <v>625</v>
      </c>
      <c r="H380" s="43">
        <v>40</v>
      </c>
      <c r="I380" s="44">
        <f t="shared" si="21"/>
        <v>1</v>
      </c>
      <c r="J380" s="45">
        <v>433</v>
      </c>
    </row>
    <row r="381" spans="4:10" x14ac:dyDescent="0.2">
      <c r="D381" s="97"/>
      <c r="E381" s="98" t="s">
        <v>627</v>
      </c>
      <c r="F381" s="41" t="str">
        <f t="shared" si="26"/>
        <v>43508020</v>
      </c>
      <c r="G381" s="41" t="s">
        <v>625</v>
      </c>
      <c r="H381" s="43">
        <v>42</v>
      </c>
      <c r="I381" s="44">
        <f t="shared" si="21"/>
        <v>1</v>
      </c>
      <c r="J381" s="45">
        <v>500</v>
      </c>
    </row>
    <row r="382" spans="4:10" x14ac:dyDescent="0.2">
      <c r="D382" s="97"/>
      <c r="E382" s="41">
        <v>10</v>
      </c>
      <c r="F382" s="41" t="str">
        <f t="shared" si="26"/>
        <v>43510020</v>
      </c>
      <c r="G382" s="41" t="s">
        <v>625</v>
      </c>
      <c r="H382" s="43">
        <v>43</v>
      </c>
      <c r="I382" s="44">
        <f t="shared" si="21"/>
        <v>1</v>
      </c>
      <c r="J382" s="45">
        <v>744</v>
      </c>
    </row>
    <row r="383" spans="4:10" x14ac:dyDescent="0.2">
      <c r="D383" s="97"/>
      <c r="E383" s="41">
        <v>12</v>
      </c>
      <c r="F383" s="41" t="str">
        <f t="shared" si="26"/>
        <v>43512020</v>
      </c>
      <c r="G383" s="41" t="s">
        <v>625</v>
      </c>
      <c r="H383" s="43">
        <v>55</v>
      </c>
      <c r="I383" s="44">
        <f t="shared" si="21"/>
        <v>1</v>
      </c>
      <c r="J383" s="45">
        <v>744</v>
      </c>
    </row>
    <row r="384" spans="4:10" ht="12" thickBot="1" x14ac:dyDescent="0.25">
      <c r="D384" s="99"/>
      <c r="E384" s="47">
        <v>14</v>
      </c>
      <c r="F384" s="47" t="str">
        <f t="shared" si="26"/>
        <v>43514020</v>
      </c>
      <c r="G384" s="47" t="s">
        <v>625</v>
      </c>
      <c r="H384" s="49">
        <v>61</v>
      </c>
      <c r="I384" s="50">
        <f t="shared" si="21"/>
        <v>1</v>
      </c>
      <c r="J384" s="51">
        <v>1467</v>
      </c>
    </row>
  </sheetData>
  <mergeCells count="25">
    <mergeCell ref="D379:D384"/>
    <mergeCell ref="D334:D343"/>
    <mergeCell ref="D344:D350"/>
    <mergeCell ref="D351:D356"/>
    <mergeCell ref="D357:D362"/>
    <mergeCell ref="D363:D372"/>
    <mergeCell ref="D373:D378"/>
    <mergeCell ref="B81:J81"/>
    <mergeCell ref="B143:J143"/>
    <mergeCell ref="B262:J262"/>
    <mergeCell ref="B276:J276"/>
    <mergeCell ref="B299:J299"/>
    <mergeCell ref="B331:J331"/>
    <mergeCell ref="H18:J18"/>
    <mergeCell ref="H19:J19"/>
    <mergeCell ref="H20:J20"/>
    <mergeCell ref="B21:D21"/>
    <mergeCell ref="H21:J21"/>
    <mergeCell ref="B23:J23"/>
    <mergeCell ref="B11:J12"/>
    <mergeCell ref="B13:J13"/>
    <mergeCell ref="H14:J14"/>
    <mergeCell ref="H15:J15"/>
    <mergeCell ref="H16:J16"/>
    <mergeCell ref="H17:J17"/>
  </mergeCells>
  <hyperlinks>
    <hyperlink ref="H15" location="'Cast Canal Gates'!B23" display="C10" xr:uid="{A5A4F001-A0C6-4F2D-9E90-2405AFBF57AA}"/>
    <hyperlink ref="H16" location="'Cast Canal Gates'!B342" display="C10 Adders" xr:uid="{4AD2F88E-756B-4235-94F8-EAFD25D7AC54}"/>
    <hyperlink ref="H17" location="'Cast Canal Gates'!B397" display="C10 Parts" xr:uid="{F14DE0B9-33CD-4229-9E6C-F1E3B2043C79}"/>
    <hyperlink ref="H18" location="'Cast Canal Gates'!B574" display="C20 Gates" xr:uid="{1ABEE8E0-DEDA-4268-B3FF-BABB5D517732}"/>
    <hyperlink ref="H19" location="'Cast Canal Gates'!B849" display="C20 Adders" xr:uid="{248C22EE-1B80-4926-BB93-BF2DFA83563D}"/>
    <hyperlink ref="H20" location="'Cast Canal Gates'!B880" display="C20 Parts" xr:uid="{056D5393-B7B3-4E7B-BF26-D630DDE05165}"/>
    <hyperlink ref="H21" location="'Cast Canal Gates'!B880" display="C20 Parts" xr:uid="{B3E83572-B780-4C51-B38D-B43A2B3564CB}"/>
    <hyperlink ref="H15:J15" location="'Flap Gates'!B23" display="F-10 Flap Gates" xr:uid="{89D531B9-FF55-4D3C-B284-ACDCCE4BE4DA}"/>
    <hyperlink ref="H16:J16" location="'Flap Gates'!B81" display="AF-41 Flap Gates" xr:uid="{1BE6F4D6-F27B-46C8-8EEF-86A6860288A3}"/>
    <hyperlink ref="H17:J17" location="'Flap Gates'!B143" display="SSF-41 Flap Gates" xr:uid="{234607E4-457B-4669-B05A-DD8E0FF9815A}"/>
    <hyperlink ref="H18:J18" location="'Flap Gates'!B262" display="AF-43 Flap Gates" xr:uid="{D3DE5AEC-4F9F-4470-9435-655D73B6AB26}"/>
    <hyperlink ref="H19:J19" location="'Flap Gates'!B276" display="SSF-43 Flap Gates" xr:uid="{19586A72-6686-42CD-B50A-62CF8D6F6034}"/>
    <hyperlink ref="H20:J20" location="'Flap Gates'!B299" display="PF-25 Flap Gates" xr:uid="{112F8948-0A80-4ECF-A695-BF4931D12317}"/>
    <hyperlink ref="H21:J21" location="'Flap Gates'!B331" display="PF-25 Flap Gate Parts" xr:uid="{F83846CC-7CB2-46E5-8A5E-DD8E14189E74}"/>
  </hyperlinks>
  <pageMargins left="0.7" right="0.7" top="0.75" bottom="0.75" header="0.3" footer="0.3"/>
  <pageSetup scale="74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Flap Gates</vt:lpstr>
      <vt:lpstr>'Flap Gates'!Print_Area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Trail</dc:creator>
  <cp:lastModifiedBy>Sam Trail</cp:lastModifiedBy>
  <dcterms:created xsi:type="dcterms:W3CDTF">2025-02-21T22:58:55Z</dcterms:created>
  <dcterms:modified xsi:type="dcterms:W3CDTF">2025-02-21T22:59:10Z</dcterms:modified>
</cp:coreProperties>
</file>